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drawings/drawing5.xml" ContentType="application/vnd.openxmlformats-officedocument.drawing+xml"/>
  <Override PartName="/xl/tables/table5.xml" ContentType="application/vnd.openxmlformats-officedocument.spreadsheetml.table+xml"/>
  <Override PartName="/xl/drawings/drawing6.xml" ContentType="application/vnd.openxmlformats-officedocument.drawing+xml"/>
  <Override PartName="/xl/tables/table6.xml" ContentType="application/vnd.openxmlformats-officedocument.spreadsheetml.table+xml"/>
  <Override PartName="/xl/drawings/drawing7.xml" ContentType="application/vnd.openxmlformats-officedocument.drawing+xml"/>
  <Override PartName="/xl/tables/table7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C:\Users\srocha\Documents\2022 - 2023\4ºTRIM\DFS e NES\Último\Nova Atualização 25.03.2024\"/>
    </mc:Choice>
  </mc:AlternateContent>
  <xr:revisionPtr revIDLastSave="0" documentId="13_ncr:1_{AD2344CD-F75D-47EF-B49B-5AF3D069EB3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TIVO" sheetId="9" r:id="rId1"/>
    <sheet name="PASSIVO " sheetId="10" r:id="rId2"/>
    <sheet name="RESULTADO" sheetId="11" r:id="rId3"/>
    <sheet name="DRA " sheetId="13" r:id="rId4"/>
    <sheet name="DMPL" sheetId="19" r:id="rId5"/>
    <sheet name="DFC" sheetId="16" r:id="rId6"/>
    <sheet name="DVA " sheetId="18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\a" localSheetId="0">ATIVO!#REF!</definedName>
    <definedName name="\a" localSheetId="5">[1]ATIVO!#REF!</definedName>
    <definedName name="\a" localSheetId="4">[2]ATIVO!#REF!</definedName>
    <definedName name="\a" localSheetId="3">[3]ATIVO!#REF!</definedName>
    <definedName name="\a" localSheetId="6">'DVA '!#REF!</definedName>
    <definedName name="\a" localSheetId="1">'PASSIVO '!#REF!</definedName>
    <definedName name="\a" localSheetId="2">RESULTADO!#REF!</definedName>
    <definedName name="\b" localSheetId="0">ATIVO!#REF!</definedName>
    <definedName name="\b" localSheetId="5">[1]ATIVO!#REF!</definedName>
    <definedName name="\b" localSheetId="4">[2]ATIVO!#REF!</definedName>
    <definedName name="\b" localSheetId="3">[3]ATIVO!#REF!</definedName>
    <definedName name="\b" localSheetId="6">'DVA '!#REF!</definedName>
    <definedName name="\b" localSheetId="1">'PASSIVO '!#REF!</definedName>
    <definedName name="\b" localSheetId="2">RESULTADO!#REF!</definedName>
    <definedName name="__dfc02" localSheetId="4">[4]ATIVO!#REF!</definedName>
    <definedName name="__dfc02" localSheetId="3">[4]ATIVO!#REF!</definedName>
    <definedName name="__dfc02">[4]ATIVO!#REF!</definedName>
    <definedName name="_dfc02" localSheetId="4">[4]ATIVO!#REF!</definedName>
    <definedName name="_dfc02" localSheetId="3">[4]ATIVO!#REF!</definedName>
    <definedName name="_dfc02">[4]ATIVO!#REF!</definedName>
    <definedName name="_Regression_Int" localSheetId="0" hidden="1">1</definedName>
    <definedName name="_Regression_Int" localSheetId="4" hidden="1">1</definedName>
    <definedName name="_Regression_Int" localSheetId="6" hidden="1">1</definedName>
    <definedName name="_Regression_Int" localSheetId="1" hidden="1">1</definedName>
    <definedName name="_Regression_Int" localSheetId="2" hidden="1">1</definedName>
    <definedName name="aa" localSheetId="5">#REF!</definedName>
    <definedName name="aa" localSheetId="4">#REF!</definedName>
    <definedName name="aa" localSheetId="3">#REF!</definedName>
    <definedName name="aaa" localSheetId="4">[5]ATIVO!#REF!</definedName>
    <definedName name="aaa" localSheetId="3">[5]ATIVO!#REF!</definedName>
    <definedName name="aaa" localSheetId="6">[5]ATIVO!#REF!</definedName>
    <definedName name="aaaaa" localSheetId="4">[3]ATIVO!#REF!</definedName>
    <definedName name="aaaaa" localSheetId="3">[3]ATIVO!#REF!</definedName>
    <definedName name="aaaaa" localSheetId="6">[3]ATIVO!#REF!</definedName>
    <definedName name="alfa" localSheetId="4">[3]ATIVO!#REF!</definedName>
    <definedName name="alfa" localSheetId="3">[3]ATIVO!#REF!</definedName>
    <definedName name="alfa" localSheetId="6">[3]ATIVO!#REF!</definedName>
    <definedName name="anexo2a" localSheetId="0">[6]ATIVO!#REF!</definedName>
    <definedName name="anexo2a" localSheetId="5">[5]ATIVO!#REF!</definedName>
    <definedName name="anexo2a" localSheetId="4">[7]ATIVO!#REF!</definedName>
    <definedName name="anexo2a" localSheetId="3">[8]ATIVO!#REF!</definedName>
    <definedName name="anexo2a" localSheetId="6">[7]ATIVO!#REF!</definedName>
    <definedName name="anexo2a" localSheetId="1">[6]ATIVO!#REF!</definedName>
    <definedName name="anexo2a" localSheetId="2">[6]ATIVO!#REF!</definedName>
    <definedName name="Anexo2b" localSheetId="0">#REF!</definedName>
    <definedName name="Anexo2b" localSheetId="5">#REF!</definedName>
    <definedName name="Anexo2b" localSheetId="4">#REF!</definedName>
    <definedName name="Anexo2b" localSheetId="3">#REF!</definedName>
    <definedName name="Anexo2b" localSheetId="6">#REF!</definedName>
    <definedName name="Anexo2b" localSheetId="1">#REF!</definedName>
    <definedName name="Anexo2b" localSheetId="2">#REF!</definedName>
    <definedName name="anexo3a" localSheetId="0">[6]ATIVO!#REF!</definedName>
    <definedName name="anexo3a" localSheetId="5">[5]ATIVO!#REF!</definedName>
    <definedName name="anexo3a" localSheetId="4">[7]ATIVO!#REF!</definedName>
    <definedName name="anexo3a" localSheetId="3">[8]ATIVO!#REF!</definedName>
    <definedName name="anexo3a" localSheetId="6">[7]ATIVO!#REF!</definedName>
    <definedName name="anexo3a" localSheetId="1">[6]ATIVO!#REF!</definedName>
    <definedName name="anexo3a" localSheetId="2">[6]ATIVO!#REF!</definedName>
    <definedName name="_xlnm.Extract" localSheetId="0">ATIVO!#REF!</definedName>
    <definedName name="_xlnm.Extract" localSheetId="5">[1]ATIVO!#REF!</definedName>
    <definedName name="_xlnm.Extract" localSheetId="4">[2]ATIVO!#REF!</definedName>
    <definedName name="_xlnm.Extract" localSheetId="3">[3]ATIVO!#REF!</definedName>
    <definedName name="_xlnm.Extract" localSheetId="6">'DVA '!#REF!</definedName>
    <definedName name="_xlnm.Extract" localSheetId="1">'PASSIVO '!#REF!</definedName>
    <definedName name="_xlnm.Extract" localSheetId="2">#REF!</definedName>
    <definedName name="_xlnm.Extract">[4]ATIVO!#REF!</definedName>
    <definedName name="_xlnm.Print_Area" localSheetId="0">ATIVO!$A$1:$G$43</definedName>
    <definedName name="_xlnm.Print_Area" localSheetId="5">DFC!$A$1:$E$100</definedName>
    <definedName name="_xlnm.Print_Area" localSheetId="4">DMPL!$A$1:$N$26</definedName>
    <definedName name="_xlnm.Print_Area" localSheetId="3">'DRA '!$A$1:$I$24</definedName>
    <definedName name="_xlnm.Print_Area" localSheetId="6">'DVA '!$A$1:$E$70</definedName>
    <definedName name="_xlnm.Print_Area" localSheetId="1">'PASSIVO '!$A$1:$G$62</definedName>
    <definedName name="_xlnm.Print_Area" localSheetId="2">RESULTADO!$A$1:$E$87</definedName>
    <definedName name="ativoreclassif2000" localSheetId="0">#REF!</definedName>
    <definedName name="ativoreclassif2000" localSheetId="5">#REF!</definedName>
    <definedName name="ativoreclassif2000" localSheetId="4">#REF!</definedName>
    <definedName name="ativoreclassif2000" localSheetId="3">#REF!</definedName>
    <definedName name="ativoreclassif2000" localSheetId="6">#REF!</definedName>
    <definedName name="ativoreclassif2000" localSheetId="1">#REF!</definedName>
    <definedName name="ativoreclassif2000" localSheetId="2">#REF!</definedName>
    <definedName name="_xlnm.Database" localSheetId="0">ATIVO!#REF!</definedName>
    <definedName name="_xlnm.Database" localSheetId="5">[1]ATIVO!#REF!</definedName>
    <definedName name="_xlnm.Database" localSheetId="4">[2]ATIVO!#REF!</definedName>
    <definedName name="_xlnm.Database" localSheetId="3">[3]ATIVO!#REF!</definedName>
    <definedName name="_xlnm.Database" localSheetId="6">'DVA '!#REF!</definedName>
    <definedName name="_xlnm.Database" localSheetId="1">'PASSIVO '!#REF!</definedName>
    <definedName name="_xlnm.Database" localSheetId="2">#REF!</definedName>
    <definedName name="_xlnm.Database">[4]ATIVO!#REF!</definedName>
    <definedName name="bbb" localSheetId="5">#REF!</definedName>
    <definedName name="bbb" localSheetId="4">#REF!</definedName>
    <definedName name="bbb" localSheetId="3">#REF!</definedName>
    <definedName name="beta" localSheetId="0">[9]ATIVO!#REF!</definedName>
    <definedName name="beta" localSheetId="4">[3]ATIVO!#REF!</definedName>
    <definedName name="beta" localSheetId="3">[3]ATIVO!#REF!</definedName>
    <definedName name="beta" localSheetId="6">[3]ATIVO!#REF!</definedName>
    <definedName name="beta" localSheetId="1">[9]ATIVO!#REF!</definedName>
    <definedName name="dfcd02" localSheetId="4">[4]ATIVO!#REF!</definedName>
    <definedName name="dfcd02" localSheetId="3">[4]ATIVO!#REF!</definedName>
    <definedName name="dfcd02">[4]ATIVO!#REF!</definedName>
    <definedName name="er" localSheetId="0">[10]ATIVO!#REF!</definedName>
    <definedName name="er" localSheetId="4">[5]ATIVO!#REF!</definedName>
    <definedName name="er" localSheetId="3">[5]ATIVO!#REF!</definedName>
    <definedName name="er" localSheetId="6">[5]ATIVO!#REF!</definedName>
    <definedName name="er" localSheetId="1">[10]ATIVO!#REF!</definedName>
    <definedName name="Print_Area_MI" localSheetId="0">ATIVO!#REF!</definedName>
    <definedName name="Print_Area_MI" localSheetId="5">[1]ATIVO!#REF!</definedName>
    <definedName name="Print_Area_MI" localSheetId="4">DMPL!$A$6:$N$12</definedName>
    <definedName name="Print_Area_MI" localSheetId="3">[3]ATIVO!#REF!</definedName>
    <definedName name="Print_Area_MI" localSheetId="6">'DVA '!#REF!</definedName>
    <definedName name="Print_Area_MI" localSheetId="1">'PASSIVO '!#REF!</definedName>
    <definedName name="Print_Area_MI" localSheetId="2">RESULTADO!$A$87:$E$106</definedName>
    <definedName name="rt" localSheetId="4">[3]ATIVO!#REF!</definedName>
    <definedName name="rt" localSheetId="3">[3]ATIVO!#REF!</definedName>
    <definedName name="rt" localSheetId="6">[3]ATIVO!#REF!</definedName>
    <definedName name="sd" localSheetId="4">[5]ATIVO!#REF!</definedName>
    <definedName name="sd" localSheetId="3">[5]ATIVO!#REF!</definedName>
    <definedName name="sd" localSheetId="6">[5]ATIVO!#REF!</definedName>
    <definedName name="solver_opt" localSheetId="0" hidden="1">ATIVO!#REF!</definedName>
    <definedName name="solver_opt" localSheetId="6" hidden="1">'DVA '!#REF!</definedName>
    <definedName name="solver_opt" localSheetId="1" hidden="1">'PASSIVO '!#REF!</definedName>
    <definedName name="_xlnm.Print_Titles" localSheetId="5">DFC!$1:$11</definedName>
    <definedName name="Z" localSheetId="5">[4]ATIVO!#REF!</definedName>
    <definedName name="Z_3B89CD75_4169_4C00_8FF5_A4EF44D39D91_.wvu.Cols" localSheetId="0" hidden="1">ATIVO!#REF!,ATIVO!#REF!</definedName>
    <definedName name="Z_3B89CD75_4169_4C00_8FF5_A4EF44D39D91_.wvu.Cols" localSheetId="5" hidden="1">DFC!#REF!,DFC!#REF!</definedName>
    <definedName name="Z_3B89CD75_4169_4C00_8FF5_A4EF44D39D91_.wvu.Cols" localSheetId="4" hidden="1">DMPL!#REF!,DMPL!#REF!,DMPL!#REF!</definedName>
    <definedName name="Z_3B89CD75_4169_4C00_8FF5_A4EF44D39D91_.wvu.Cols" localSheetId="1" hidden="1">'PASSIVO '!#REF!,'PASSIVO '!#REF!</definedName>
    <definedName name="Z_3B89CD75_4169_4C00_8FF5_A4EF44D39D91_.wvu.Cols" localSheetId="2" hidden="1">RESULTADO!#REF!</definedName>
    <definedName name="Z_3B89CD75_4169_4C00_8FF5_A4EF44D39D91_.wvu.PrintArea" localSheetId="0" hidden="1">ATIVO!$A$1:$G$41</definedName>
    <definedName name="Z_3B89CD75_4169_4C00_8FF5_A4EF44D39D91_.wvu.PrintArea" localSheetId="5" hidden="1">DFC!$A$1:$E$114</definedName>
    <definedName name="Z_3B89CD75_4169_4C00_8FF5_A4EF44D39D91_.wvu.PrintArea" localSheetId="4" hidden="1">DMPL!$A$1:$N$25</definedName>
    <definedName name="Z_3B89CD75_4169_4C00_8FF5_A4EF44D39D91_.wvu.PrintArea" localSheetId="3" hidden="1">'DRA '!$A$1:$I$22</definedName>
    <definedName name="Z_3B89CD75_4169_4C00_8FF5_A4EF44D39D91_.wvu.PrintArea" localSheetId="6" hidden="1">'DVA '!$A$1:$E$68</definedName>
    <definedName name="Z_3B89CD75_4169_4C00_8FF5_A4EF44D39D91_.wvu.PrintArea" localSheetId="1" hidden="1">'PASSIVO '!$A$1:$G$60</definedName>
    <definedName name="Z_3B89CD75_4169_4C00_8FF5_A4EF44D39D91_.wvu.PrintArea" localSheetId="2" hidden="1">RESULTADO!$A$1:$E$85</definedName>
    <definedName name="Z_3B89CD75_4169_4C00_8FF5_A4EF44D39D91_.wvu.PrintTitles" localSheetId="5" hidden="1">DFC!$1:$11</definedName>
    <definedName name="Z_3B89CD75_4169_4C00_8FF5_A4EF44D39D91_.wvu.Rows" localSheetId="0" hidden="1">ATIVO!$12:$12,ATIVO!#REF!,ATIVO!#REF!,ATIVO!#REF!,ATIVO!#REF!,ATIVO!#REF!</definedName>
    <definedName name="Z_3B89CD75_4169_4C00_8FF5_A4EF44D39D91_.wvu.Rows" localSheetId="5" hidden="1">DFC!$33:$33,DFC!$35:$35,DFC!$56:$56,DFC!$65:$65,DFC!$68:$70,DFC!$75:$75,DFC!#REF!,DFC!$105:$105,DFC!#REF!</definedName>
    <definedName name="Z_3B89CD75_4169_4C00_8FF5_A4EF44D39D91_.wvu.Rows" localSheetId="4" hidden="1">DMPL!#REF!,DMPL!$21:$21,DMPL!#REF!,DMPL!#REF!,DMPL!#REF!,DMPL!#REF!</definedName>
    <definedName name="Z_3B89CD75_4169_4C00_8FF5_A4EF44D39D91_.wvu.Rows" localSheetId="3" hidden="1">'DRA '!#REF!,'DRA '!#REF!</definedName>
    <definedName name="Z_3B89CD75_4169_4C00_8FF5_A4EF44D39D91_.wvu.Rows" localSheetId="6" hidden="1">'DVA '!#REF!</definedName>
    <definedName name="Z_3B89CD75_4169_4C00_8FF5_A4EF44D39D91_.wvu.Rows" localSheetId="1" hidden="1">'PASSIVO '!$16:$16,'PASSIVO '!$20:$20,'PASSIVO '!$24:$24,'PASSIVO '!$34:$34,'PASSIVO '!$39:$40,'PASSIVO '!#REF!,'PASSIVO '!#REF!,'PASSIVO '!#REF!,'PASSIVO '!$54:$54</definedName>
    <definedName name="Z_3B89CD75_4169_4C00_8FF5_A4EF44D39D91_.wvu.Rows" localSheetId="2" hidden="1">RESULTADO!#REF!,RESULTADO!#REF!,RESULTADO!#REF!,RESULTADO!#REF!,RESULTADO!#REF!,RESULTADO!#REF!,RESULTADO!#REF!,RESULTADO!#REF!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73" i="11" l="1"/>
  <c r="E17" i="9"/>
  <c r="E66" i="18" l="1"/>
  <c r="E63" i="18"/>
  <c r="C63" i="18"/>
  <c r="E54" i="18"/>
  <c r="C54" i="18"/>
  <c r="E48" i="18"/>
  <c r="C48" i="18"/>
  <c r="E37" i="18"/>
  <c r="C37" i="18"/>
  <c r="E26" i="18"/>
  <c r="E18" i="18"/>
  <c r="E28" i="18" s="1"/>
  <c r="E33" i="18" s="1"/>
  <c r="C18" i="18"/>
  <c r="C28" i="18" s="1"/>
  <c r="C33" i="18" s="1"/>
  <c r="C39" i="18" s="1"/>
  <c r="E98" i="16"/>
  <c r="C98" i="16"/>
  <c r="C94" i="16"/>
  <c r="G55" i="10"/>
  <c r="G58" i="10" s="1"/>
  <c r="G47" i="10"/>
  <c r="E47" i="10"/>
  <c r="G30" i="10"/>
  <c r="E30" i="10"/>
  <c r="G31" i="9"/>
  <c r="G39" i="9" s="1"/>
  <c r="E31" i="9"/>
  <c r="E39" i="9" s="1"/>
  <c r="E22" i="9"/>
  <c r="C70" i="11"/>
  <c r="C61" i="11"/>
  <c r="C42" i="11"/>
  <c r="C29" i="11"/>
  <c r="C28" i="11"/>
  <c r="C22" i="11"/>
  <c r="C23" i="18"/>
  <c r="C22" i="18"/>
  <c r="C26" i="18" s="1"/>
  <c r="E91" i="16"/>
  <c r="E94" i="16" s="1"/>
  <c r="E74" i="16"/>
  <c r="E21" i="16"/>
  <c r="E52" i="10"/>
  <c r="E55" i="10" s="1"/>
  <c r="E58" i="10" s="1"/>
  <c r="D28" i="19"/>
  <c r="N18" i="19"/>
  <c r="H16" i="19"/>
  <c r="N16" i="19" s="1"/>
  <c r="N15" i="19"/>
  <c r="N17" i="19"/>
  <c r="E39" i="18" l="1"/>
  <c r="E68" i="18"/>
  <c r="E41" i="9"/>
  <c r="G60" i="10"/>
  <c r="E60" i="10"/>
  <c r="E61" i="11"/>
  <c r="E73" i="11"/>
  <c r="E42" i="11"/>
  <c r="E50" i="11" s="1"/>
  <c r="E29" i="11"/>
  <c r="E28" i="11"/>
  <c r="E36" i="11" s="1"/>
  <c r="E22" i="11"/>
  <c r="E25" i="11" s="1"/>
  <c r="E38" i="11" s="1"/>
  <c r="E53" i="11" s="1"/>
  <c r="E76" i="11" s="1"/>
  <c r="G17" i="9"/>
  <c r="G22" i="9" s="1"/>
  <c r="G41" i="9" s="1"/>
  <c r="E74" i="18"/>
  <c r="C74" i="16"/>
  <c r="C37" i="16"/>
  <c r="C46" i="16"/>
  <c r="E16" i="13"/>
  <c r="E15" i="13" s="1"/>
  <c r="F24" i="19"/>
  <c r="L19" i="19"/>
  <c r="H19" i="19"/>
  <c r="H21" i="19" s="1"/>
  <c r="H29" i="19" s="1"/>
  <c r="F19" i="19"/>
  <c r="F29" i="19" s="1"/>
  <c r="D19" i="19"/>
  <c r="D29" i="19" s="1"/>
  <c r="N22" i="19"/>
  <c r="C74" i="18"/>
  <c r="C25" i="11"/>
  <c r="C36" i="11"/>
  <c r="C38" i="11"/>
  <c r="C53" i="11" s="1"/>
  <c r="C76" i="11" s="1"/>
  <c r="C81" i="11" s="1"/>
  <c r="C50" i="11"/>
  <c r="J24" i="19"/>
  <c r="J27" i="19" s="1"/>
  <c r="D24" i="19"/>
  <c r="N14" i="19"/>
  <c r="N19" i="19" s="1"/>
  <c r="C54" i="16"/>
  <c r="E46" i="16"/>
  <c r="E82" i="16"/>
  <c r="C82" i="16"/>
  <c r="E54" i="16"/>
  <c r="E19" i="13"/>
  <c r="J19" i="19"/>
  <c r="J29" i="19" s="1"/>
  <c r="N23" i="19"/>
  <c r="E81" i="11" l="1"/>
  <c r="I13" i="13" s="1"/>
  <c r="I22" i="13" s="1"/>
  <c r="E14" i="16"/>
  <c r="E37" i="16" s="1"/>
  <c r="E65" i="16" s="1"/>
  <c r="E84" i="16" s="1"/>
  <c r="E103" i="16" s="1"/>
  <c r="C65" i="18"/>
  <c r="C66" i="18" s="1"/>
  <c r="C68" i="18" s="1"/>
  <c r="C72" i="18" s="1"/>
  <c r="E13" i="13"/>
  <c r="E56" i="16"/>
  <c r="C56" i="16"/>
  <c r="C85" i="11"/>
  <c r="E22" i="13"/>
  <c r="E64" i="10"/>
  <c r="D27" i="19"/>
  <c r="H24" i="19"/>
  <c r="L29" i="19"/>
  <c r="L24" i="19"/>
  <c r="L27" i="19" s="1"/>
  <c r="N21" i="19"/>
  <c r="N29" i="19" s="1"/>
  <c r="C65" i="16"/>
  <c r="C84" i="16" s="1"/>
  <c r="C103" i="16" s="1"/>
  <c r="E72" i="18"/>
  <c r="N24" i="19" l="1"/>
  <c r="N27" i="19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Anibal Oliveira</author>
  </authors>
  <commentList>
    <comment ref="A62" authorId="0" shapeId="0" xr:uid="{00000000-0006-0000-0600-000003000000}">
      <text>
        <r>
          <rPr>
            <b/>
            <sz val="9"/>
            <color indexed="81"/>
            <rFont val="Tahoma"/>
            <charset val="1"/>
          </rPr>
          <t>Anibal Oliveira:</t>
        </r>
        <r>
          <rPr>
            <sz val="9"/>
            <color indexed="81"/>
            <rFont val="Tahoma"/>
            <charset val="1"/>
          </rPr>
          <t xml:space="preserve">
Retirar. Sem saldo.
</t>
        </r>
        <r>
          <rPr>
            <b/>
            <sz val="9"/>
            <color indexed="81"/>
            <rFont val="Tahoma"/>
            <family val="2"/>
          </rPr>
          <t>Almir Messias Dantas:</t>
        </r>
        <r>
          <rPr>
            <sz val="9"/>
            <color indexed="81"/>
            <rFont val="Tahoma"/>
            <charset val="1"/>
          </rPr>
          <t xml:space="preserve">
Linha retirada conforme solicitado.</t>
        </r>
      </text>
    </comment>
  </commentList>
</comments>
</file>

<file path=xl/sharedStrings.xml><?xml version="1.0" encoding="utf-8"?>
<sst xmlns="http://schemas.openxmlformats.org/spreadsheetml/2006/main" count="286" uniqueCount="230">
  <si>
    <t>ELETRONUCLEAR S.A.</t>
  </si>
  <si>
    <t xml:space="preserve"> BALANÇOS PATRIMONIAIS EM 31 DE DEZEMBRO DE 2023 E 31 DE DEZEMBRO DE 2022</t>
  </si>
  <si>
    <t>( em milhares de reais )</t>
  </si>
  <si>
    <t xml:space="preserve"> ATIVO</t>
  </si>
  <si>
    <t>NOTA</t>
  </si>
  <si>
    <t>31/12/2023</t>
  </si>
  <si>
    <t>31/12/2022</t>
  </si>
  <si>
    <t>CIRCULANTE</t>
  </si>
  <si>
    <t xml:space="preserve">   Caixa e equivalente de caixa</t>
  </si>
  <si>
    <t xml:space="preserve">   Títulos e valores mobiliários</t>
  </si>
  <si>
    <t xml:space="preserve">   Clientes</t>
  </si>
  <si>
    <t xml:space="preserve">   Tributos a compensar</t>
  </si>
  <si>
    <t xml:space="preserve">   Imposto de renda e contribuição social</t>
  </si>
  <si>
    <t xml:space="preserve">   Estoque de combustível nuclear</t>
  </si>
  <si>
    <t xml:space="preserve">   Almoxarifado</t>
  </si>
  <si>
    <t xml:space="preserve">   Outros</t>
  </si>
  <si>
    <t>NÃO CIRCULANTE</t>
  </si>
  <si>
    <t>REALIZÁVEL A LONGO PRAZO</t>
  </si>
  <si>
    <t xml:space="preserve">   Cauções e depósitos vinculados</t>
  </si>
  <si>
    <t>IMOBILIZADO</t>
  </si>
  <si>
    <t>INTANGÍVEL</t>
  </si>
  <si>
    <t>TOTAL DO ATIVO</t>
  </si>
  <si>
    <t xml:space="preserve">As notas explicativas da administração integram o conjunto das demonstrações financeiras </t>
  </si>
  <si>
    <t xml:space="preserve"> PASSIVO E PATRIMÔNIO LÍQUIDO </t>
  </si>
  <si>
    <t xml:space="preserve">    Fornecedores</t>
  </si>
  <si>
    <t xml:space="preserve">    Debêntures</t>
  </si>
  <si>
    <t xml:space="preserve">    Empréstimos e financiamentos </t>
  </si>
  <si>
    <t xml:space="preserve">    Tributos a recolher</t>
  </si>
  <si>
    <t xml:space="preserve">    Obrigações estimadas</t>
  </si>
  <si>
    <t xml:space="preserve">    Encargos setoriais</t>
  </si>
  <si>
    <t xml:space="preserve">    Benefício pós-emprego</t>
  </si>
  <si>
    <t xml:space="preserve">    Incentivo de desligamento Pessoal</t>
  </si>
  <si>
    <t xml:space="preserve">    Arrendamentos</t>
  </si>
  <si>
    <t xml:space="preserve">    Remuneração aos acionistas</t>
  </si>
  <si>
    <t xml:space="preserve">    Adiantamento de cliente </t>
  </si>
  <si>
    <t xml:space="preserve">    Ressarcimento de cliente - desvio negativo</t>
  </si>
  <si>
    <t xml:space="preserve">    Créditos do Tesouro Nacional</t>
  </si>
  <si>
    <t xml:space="preserve">    Tributos a Recolher</t>
  </si>
  <si>
    <t xml:space="preserve">    Provisões para litígios e passivos contingentes</t>
  </si>
  <si>
    <t xml:space="preserve">    Provisões operacionais</t>
  </si>
  <si>
    <t xml:space="preserve">    Conta de Consumo de Combustível - CCC</t>
  </si>
  <si>
    <t xml:space="preserve">    Obrigação para desmobilização de ativos</t>
  </si>
  <si>
    <t xml:space="preserve">    Adiantamentos para futuro aumento de capital</t>
  </si>
  <si>
    <t xml:space="preserve">    Ressarcimento Cliente - Desvio Neg</t>
  </si>
  <si>
    <t>PATRIMÔNIO LÍQUIDO</t>
  </si>
  <si>
    <t xml:space="preserve">    Capital social</t>
  </si>
  <si>
    <t xml:space="preserve">    Prejuízos acumulados</t>
  </si>
  <si>
    <t xml:space="preserve">    Outros resultados abrangentes</t>
  </si>
  <si>
    <t xml:space="preserve">   Valores reconhecidos em ORA classificados
    como mantidos para venda</t>
  </si>
  <si>
    <t>TOTAL DO PATRIMÔNIO LÍQUIDO</t>
  </si>
  <si>
    <t>TOTAL DO PASSIVO E DO PATRIMÔNIO LÍQUIDO</t>
  </si>
  <si>
    <t>As notas explicativas da administração integram o conjunto das demonstrações financeiras</t>
  </si>
  <si>
    <t>DEMONSTRAÇÃO DOS RESULTADOS DOS EXERCÍCIOS FINDOS EM 31 DE DEZEMBRO DE 2023 E 2022</t>
  </si>
  <si>
    <t>RECEITAS OPERACIONAIS</t>
  </si>
  <si>
    <t>Geração</t>
  </si>
  <si>
    <t>Suprimento de energia Elétrica</t>
  </si>
  <si>
    <t>Outras Receitas</t>
  </si>
  <si>
    <t>Deduções</t>
  </si>
  <si>
    <t xml:space="preserve">    (-) Encargos setoriais</t>
  </si>
  <si>
    <t xml:space="preserve">    (-) PASEP e COFINS</t>
  </si>
  <si>
    <t>Receita Operacional Líquida</t>
  </si>
  <si>
    <t>CUSTOS OPERACIONAIS</t>
  </si>
  <si>
    <t xml:space="preserve">    Encargos sobre uso da rede elétrica</t>
  </si>
  <si>
    <t xml:space="preserve">    Pessoal, Material e Serviços</t>
  </si>
  <si>
    <t xml:space="preserve">    Pessoal - Incetivo de desligamento</t>
  </si>
  <si>
    <t xml:space="preserve">    Depreciação</t>
  </si>
  <si>
    <t xml:space="preserve">    Amortização</t>
  </si>
  <si>
    <t xml:space="preserve">    Combustível para produção de energia elétrica</t>
  </si>
  <si>
    <t xml:space="preserve">    Provisões/Reversões operacionais</t>
  </si>
  <si>
    <t xml:space="preserve">    Outros Custos</t>
  </si>
  <si>
    <t>Custos Operacionais</t>
  </si>
  <si>
    <t>RESULTADO BRUTO</t>
  </si>
  <si>
    <t>DESPESAS OPERACIONAIS</t>
  </si>
  <si>
    <t xml:space="preserve">    Depreciação direito de uso IFRS 16</t>
  </si>
  <si>
    <t xml:space="preserve">    Doações e contribuições</t>
  </si>
  <si>
    <t>-</t>
  </si>
  <si>
    <t xml:space="preserve">    Outras</t>
  </si>
  <si>
    <t>Despesas Operacionais</t>
  </si>
  <si>
    <t>RESULTADO OPERACIONAL ANTES DO RESULTADO FINANCEIRO</t>
  </si>
  <si>
    <t>RESULTADO FINANCEIRO</t>
  </si>
  <si>
    <t xml:space="preserve">   Receitas Financeiras</t>
  </si>
  <si>
    <t xml:space="preserve">    Receitas de juros, comissões e taxas</t>
  </si>
  <si>
    <t xml:space="preserve">    Receita de aplicações financeiras</t>
  </si>
  <si>
    <t xml:space="preserve">    Ganho sobre tít. e valores mobiliários de LP - Fundo  descomissionamento</t>
  </si>
  <si>
    <t xml:space="preserve">    Atualizações monetárias ativas</t>
  </si>
  <si>
    <t xml:space="preserve">    Variações cambiais ativas</t>
  </si>
  <si>
    <t xml:space="preserve">    Outras receitas financeiras</t>
  </si>
  <si>
    <t xml:space="preserve">   Despesas Financeiras</t>
  </si>
  <si>
    <t xml:space="preserve">    Encargos de dívidas</t>
  </si>
  <si>
    <t xml:space="preserve">    Perda sobre tít. e valores mobiliários de LP - Fundo  descomissionamento</t>
  </si>
  <si>
    <t xml:space="preserve">    Ajuste a valor presente da obrigação para desmobilização de ativos</t>
  </si>
  <si>
    <t xml:space="preserve">    Encargos de arrendamento</t>
  </si>
  <si>
    <t xml:space="preserve">    Atualizações monetárias passivas</t>
  </si>
  <si>
    <t xml:space="preserve">    Variações cambiais passivas</t>
  </si>
  <si>
    <t xml:space="preserve">    Outras despesas financeiras</t>
  </si>
  <si>
    <t>Resultado Financeiro</t>
  </si>
  <si>
    <t>RESULTADO OPERACIONAL ANTES DOS TRIBUTOS</t>
  </si>
  <si>
    <t xml:space="preserve">    Imposto de renda e contribuição social correntes</t>
  </si>
  <si>
    <t xml:space="preserve">    Imposto de renda e contribuição social diferidos</t>
  </si>
  <si>
    <t xml:space="preserve"> </t>
  </si>
  <si>
    <t>DEMONSTRAÇÃO DOS RESULTADOS ABRANGENTES DOS EXERCÍCIOS FINDOS EM 31 DE DEZEMBRO DE 2023 E 2022</t>
  </si>
  <si>
    <t>01/09/2020 à 31/12/2020</t>
  </si>
  <si>
    <t>01/09/2019 à 31/12/2019</t>
  </si>
  <si>
    <t>Lucro (Prejuízo) do exercício</t>
  </si>
  <si>
    <t>Outros componentes do resultado abrangente</t>
  </si>
  <si>
    <t>Ajuste ganhos e perdas atuariais</t>
  </si>
  <si>
    <t>Item que não será reclassificado para o resultado</t>
  </si>
  <si>
    <t>Total do resultado abrangente do exercício</t>
  </si>
  <si>
    <t>DEMONSTRAÇÃO DAS MUTAÇÕES DO PATRIMÔNIO LÍQUIDO DOS EXERCÍCIOS FINDOS EM 31 DE DEZEMBRO DE 2023 E 2022</t>
  </si>
  <si>
    <t xml:space="preserve">CAPITAL SOCIAL </t>
  </si>
  <si>
    <t>RESERVA DE CAPITAL</t>
  </si>
  <si>
    <t>PREJUÍZOS ACUMULADOS</t>
  </si>
  <si>
    <t>OUTROS RESULTADOS ABRANGENTES</t>
  </si>
  <si>
    <t>TOTAL</t>
  </si>
  <si>
    <t>SUBSCRITO</t>
  </si>
  <si>
    <t>A INTEGRALIZAR</t>
  </si>
  <si>
    <t>Em 31 de dezembro de 2021</t>
  </si>
  <si>
    <t>Aumento de capital</t>
  </si>
  <si>
    <t>Dividendos declarados</t>
  </si>
  <si>
    <t>Ajuste Benefício pós-emprego</t>
  </si>
  <si>
    <t>Lucro do exercício</t>
  </si>
  <si>
    <t>Em 31 de dezembro de 2022</t>
  </si>
  <si>
    <t>Em 31 de dezembro de 2023</t>
  </si>
  <si>
    <t>DEMONSTRAÇÃO DO FLUXO DE CAIXA DOS EXERCÍCIOS FINDOS EM 31 DE DEZEMBRO DE 2023 E DE 2022</t>
  </si>
  <si>
    <t>ATIVIDADES OPERACIONAIS</t>
  </si>
  <si>
    <t>Resultado antes do imposto de renda e da contribuição social</t>
  </si>
  <si>
    <t>Ajustes para reconciliar o lucro com o caixa gerado pelas operações:</t>
  </si>
  <si>
    <t>Depreciação</t>
  </si>
  <si>
    <t>Baixas e outros ajuste no imobilizado</t>
  </si>
  <si>
    <t>Amortização</t>
  </si>
  <si>
    <t>Baixas e outros ajuste no intangível</t>
  </si>
  <si>
    <t>Baixas e atualização monetária de depósito judicial</t>
  </si>
  <si>
    <t>Consumo de Combustível Nuclear</t>
  </si>
  <si>
    <t>Baixa de Elementos Combustível Oxidados</t>
  </si>
  <si>
    <t>Variações cambiais e monetárias líquidas</t>
  </si>
  <si>
    <t>Variações monetárias - AFAC</t>
  </si>
  <si>
    <t>Variações monetárias - financiamento</t>
  </si>
  <si>
    <t>Encargos financeiros</t>
  </si>
  <si>
    <t>Rendimentos do fundo para desmobilização de ativos</t>
  </si>
  <si>
    <t>Rendimentos dos títulos e valores mobiliários de curto prazo</t>
  </si>
  <si>
    <t>Benefícios pós-emprego - provisão atuarial</t>
  </si>
  <si>
    <t>Provisão para plano de incentivo de desligamento</t>
  </si>
  <si>
    <t>Provisão para créditos de liquidação duvidosa</t>
  </si>
  <si>
    <t>Provisões para risco</t>
  </si>
  <si>
    <t>Ajuste a valor presente de obrigação para desmobilização de ativos</t>
  </si>
  <si>
    <t>Ajuste a valor presente de obrigação com arrendamento mercantil</t>
  </si>
  <si>
    <t>Outras</t>
  </si>
  <si>
    <t>(Acréscimos)/decréscimos nos ativos operacionais</t>
  </si>
  <si>
    <t>Clientes</t>
  </si>
  <si>
    <t>Estoque de combustível nuclear</t>
  </si>
  <si>
    <t>Almoxarifado</t>
  </si>
  <si>
    <t>Impostos e taxas a recuperar - PASEP,COFINS, IRPJ, CSLL e outros</t>
  </si>
  <si>
    <t>Cauções e depósitos vinculados</t>
  </si>
  <si>
    <t>Outros</t>
  </si>
  <si>
    <t>Acréscimos/(decréscimos) nos passivos operacionais</t>
  </si>
  <si>
    <t>Fornecedores</t>
  </si>
  <si>
    <t>Impostos e taxas, exceto imposto de renda e contribuição social</t>
  </si>
  <si>
    <t>Obrigações estimadas</t>
  </si>
  <si>
    <t>Obrigações de ressarcimento</t>
  </si>
  <si>
    <t>Remuneração dos acionistas</t>
  </si>
  <si>
    <t>Pagamento de encargos financeiros</t>
  </si>
  <si>
    <t>Pagamento de incentivo de desligamento</t>
  </si>
  <si>
    <t>Recebimentos do ativo financeiro</t>
  </si>
  <si>
    <t>Pagamento de obrigações de arrendamento - IFRS 16</t>
  </si>
  <si>
    <t>Pagamento de imposto de renda e contribuição social</t>
  </si>
  <si>
    <t>Pagamento de previdência complementar</t>
  </si>
  <si>
    <t>Caixa líquido proveniente das (utilizado nas) atividades operacionais</t>
  </si>
  <si>
    <t>ATIVIDADES DE FINANCIAMENTO</t>
  </si>
  <si>
    <t xml:space="preserve">Recebimento de empréstimos e financiamentos </t>
  </si>
  <si>
    <t>Pagamento de empréstimos e financiamentos - principal</t>
  </si>
  <si>
    <t>Adiantamento para futuro aumento de capital (AFAC)</t>
  </si>
  <si>
    <t>Recebimento de Aporte de capital</t>
  </si>
  <si>
    <t>ATIVIDADES DE INVESTIMENTO</t>
  </si>
  <si>
    <t>Aquisição de ativo imobilizado</t>
  </si>
  <si>
    <t>Aquisição de ativo intangível</t>
  </si>
  <si>
    <t>Aplicação em títulos e valores mobiliários</t>
  </si>
  <si>
    <t>Resgate de títulos e valores mobiliários</t>
  </si>
  <si>
    <t>Aumento (redução) no caixa e equivalentes de caixa</t>
  </si>
  <si>
    <t>Transações que não envolveram caixa:</t>
  </si>
  <si>
    <t>Imobilizado (elementos combustíveis Angra 3)</t>
  </si>
  <si>
    <t>Imobilizado para desmobilização de ativo</t>
  </si>
  <si>
    <t>Obrigações para desmobilização de ativo</t>
  </si>
  <si>
    <t>Aumento de capital social</t>
  </si>
  <si>
    <t xml:space="preserve"> - </t>
  </si>
  <si>
    <t>Conversão de AFAC em capital social</t>
  </si>
  <si>
    <t>Integralização de Capital com dividendos</t>
  </si>
  <si>
    <t xml:space="preserve">      Caixa e equivalentes de caixa no início do exercício</t>
  </si>
  <si>
    <t xml:space="preserve">      Caixa e equivalentes de caixa no fim do exercício</t>
  </si>
  <si>
    <t>DEMONSTRAÇÃO DO VALOR ADICIONADO DOS EXERCÍCIOS FINDOS EM 31 DE DEZEMBRO DE 2023 E 2022</t>
  </si>
  <si>
    <t>RECEITAS ( DESPESAS )</t>
  </si>
  <si>
    <t>Venda de energia e serviços</t>
  </si>
  <si>
    <t>Outras Receitas Operacionais</t>
  </si>
  <si>
    <t>Receita  relativa à construção de ativos - usina Angra 3</t>
  </si>
  <si>
    <t>PECLD - Perdas Estimadas em para Créditos de Liquidação Duvidosa</t>
  </si>
  <si>
    <t>INSUMOS ADQUIRIDOS DE TERCEIROS</t>
  </si>
  <si>
    <t>Encargos da rede de transmissão</t>
  </si>
  <si>
    <t>Materiais, serviços e outros</t>
  </si>
  <si>
    <t>Materias, serviços e outros - usina Angra 3</t>
  </si>
  <si>
    <t>Combustível para produção de energia elétrica</t>
  </si>
  <si>
    <t>Provisões/Reversões operacionais</t>
  </si>
  <si>
    <t>VALOR ADICIONADO BRUTO</t>
  </si>
  <si>
    <t>RETENÇÕES</t>
  </si>
  <si>
    <t>Depreciação, amortização e exaustão</t>
  </si>
  <si>
    <t>VALOR ADICIONADO LÍQUIDO PRODUZIDO PELA ENTIDADE</t>
  </si>
  <si>
    <t>VALOR ADICIONADO RECEBIDO EM TRANSFERÊNCIA</t>
  </si>
  <si>
    <t>Receitas financeiras</t>
  </si>
  <si>
    <t>VALOR ADICIONADO TOTAL A DISTRIBUIR</t>
  </si>
  <si>
    <t>DISTRIBUIÇÃO DO VALOR ADICIONADO</t>
  </si>
  <si>
    <t>PESSOAL</t>
  </si>
  <si>
    <t>Remuneração direta</t>
  </si>
  <si>
    <t>Remuneração direta  - usina Angra 3</t>
  </si>
  <si>
    <t>Benefícios</t>
  </si>
  <si>
    <t>FGTS</t>
  </si>
  <si>
    <t>TRIBUTOS</t>
  </si>
  <si>
    <t>Federal</t>
  </si>
  <si>
    <t>Estadual</t>
  </si>
  <si>
    <t>Municipal</t>
  </si>
  <si>
    <t>ENCARGOS SETORIAIS</t>
  </si>
  <si>
    <t>TERCEIROS</t>
  </si>
  <si>
    <t>Juros</t>
  </si>
  <si>
    <t>Aluguéis</t>
  </si>
  <si>
    <t>ACIONISTAS</t>
  </si>
  <si>
    <t>Resultado líquido do exercício</t>
  </si>
  <si>
    <t>( em milhares de reais, exceto o lucro por ação )</t>
  </si>
  <si>
    <t>LUCRO DO EXERCÍCIO</t>
  </si>
  <si>
    <t>LUCRO BÁSICO POR AÇÃO</t>
  </si>
  <si>
    <t>Lucro básico e diluído por ação em R$</t>
  </si>
  <si>
    <t xml:space="preserve">     Caixa proveniente das atividades operacionais</t>
  </si>
  <si>
    <t>Caixa líquido proveniente das (utilizado nas) atividades de financiamento</t>
  </si>
  <si>
    <t>Caixa líquido proveniente das (utilizado nas) atividades de investimento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</si>
</sst>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2">
    <numFmt numFmtId="41" formatCode="_-* #,##0_-;\-* #,##0_-;_-* &quot;-&quot;_-;_-@_-"/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_(* #,##0.00000_);_(* \(#,##0.00000\);_(* &quot;-&quot;_);_(@_)"/>
    <numFmt numFmtId="167" formatCode="General_)"/>
    <numFmt numFmtId="168" formatCode="_(* #,##0_);_(* \(#,##0\);_(* &quot;-&quot;??_);_(@_)"/>
    <numFmt numFmtId="169" formatCode="&quot;R$&quot;#,##0.00_);\(&quot;R$&quot;#,##0.00\)"/>
    <numFmt numFmtId="170" formatCode="&quot;R$&quot;#,##0.00000_);\(&quot;R$&quot;#,##0.00000\)"/>
    <numFmt numFmtId="171" formatCode="_-* #,##0_-;\-* #,##0_-;_-* &quot;-&quot;??_-;_-@_-"/>
    <numFmt numFmtId="172" formatCode="[$-416]mmm\-yy;@"/>
    <numFmt numFmtId="173" formatCode="_-* #,##0.00\ _€_-;\-* #,##0.00\ _€_-;_-* &quot;-&quot;??\ _€_-;_-@_-"/>
    <numFmt numFmtId="174" formatCode="_-* #,##0.00\ &quot;€&quot;_-;\-* #,##0.00\ &quot;€&quot;_-;_-* &quot;-&quot;??\ &quot;€&quot;_-;_-@_-"/>
    <numFmt numFmtId="175" formatCode="\$#,##0\ ;\(\$#,##0\)"/>
    <numFmt numFmtId="176" formatCode="_-* #,##0.00\ _D_M_-;\-* #,##0.00\ _D_M_-;_-* &quot;-&quot;??\ _D_M_-;_-@_-"/>
    <numFmt numFmtId="177" formatCode="_(&quot;R$ &quot;* #,##0.00_);_(&quot;R$ &quot;* \(#,##0.00\);_(&quot;R$ &quot;* &quot;-&quot;??_);_(@_)"/>
    <numFmt numFmtId="178" formatCode="&quot;Cr$&quot;#,##0.00_);[Red]\(&quot;Cr$&quot;#,##0.00\)"/>
    <numFmt numFmtId="179" formatCode="[$€]\ #,##0.00_);[Red]\([$€]\ #,##0.00\)"/>
    <numFmt numFmtId="180" formatCode="_([$€-2]* #,##0.00_);_([$€-2]* \(#,##0.00\);_([$€-2]* &quot;-&quot;??_)"/>
    <numFmt numFmtId="181" formatCode="#,#00"/>
    <numFmt numFmtId="182" formatCode="[$-416]d\-mmm\-yy;@"/>
    <numFmt numFmtId="183" formatCode="_(&quot;R$ &quot;* #,##0_);_(&quot;R$ &quot;* \(#,##0\);_(&quot;R$ &quot;* &quot;-&quot;_);_(@_)"/>
    <numFmt numFmtId="184" formatCode="&quot;R$ &quot;#,##0_);\(&quot;R$ &quot;#,##0\)"/>
    <numFmt numFmtId="185" formatCode="0.00_)"/>
    <numFmt numFmtId="186" formatCode="#,##0.00;[Red]\(#,##0.00\)"/>
    <numFmt numFmtId="187" formatCode="%#,#00"/>
    <numFmt numFmtId="188" formatCode="#.##000"/>
    <numFmt numFmtId="189" formatCode="#,"/>
    <numFmt numFmtId="190" formatCode="_-&quot;£&quot;* #,##0_-;\-&quot;£&quot;* #,##0_-;_-&quot;£&quot;* &quot;-&quot;_-;_-@_-"/>
    <numFmt numFmtId="191" formatCode="_(* #,##0.000000_);_(* \(#,##0.000000\);_(* &quot;-&quot;??_);_(@_)"/>
    <numFmt numFmtId="192" formatCode="&quot; &quot;#,##0.00&quot; &quot;;&quot; (&quot;#,##0.00&quot;)&quot;;&quot; -&quot;#&quot; &quot;;&quot; &quot;@&quot; &quot;"/>
    <numFmt numFmtId="193" formatCode="[$-416]General"/>
  </numFmts>
  <fonts count="126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Courier"/>
      <family val="3"/>
    </font>
    <font>
      <sz val="12"/>
      <name val="Arial MT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i/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0"/>
      <color indexed="22"/>
      <name val="Arial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b/>
      <sz val="10"/>
      <color indexed="22"/>
      <name val="Arial"/>
      <family val="2"/>
    </font>
    <font>
      <b/>
      <sz val="11"/>
      <color indexed="56"/>
      <name val="Calibri"/>
      <family val="2"/>
    </font>
    <font>
      <sz val="11"/>
      <color indexed="60"/>
      <name val="Calibri"/>
      <family val="2"/>
    </font>
    <font>
      <sz val="8"/>
      <name val="Times New Roman"/>
      <family val="1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u/>
      <sz val="10"/>
      <color indexed="12"/>
      <name val="Arial"/>
      <family val="2"/>
    </font>
    <font>
      <b/>
      <sz val="11"/>
      <color indexed="8"/>
      <name val="Calibri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b/>
      <sz val="18"/>
      <color indexed="62"/>
      <name val="Cambria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Courier New"/>
      <family val="3"/>
    </font>
    <font>
      <sz val="1"/>
      <color indexed="8"/>
      <name val="Courier"/>
      <family val="3"/>
    </font>
    <font>
      <sz val="12"/>
      <name val="Helv"/>
    </font>
    <font>
      <sz val="10"/>
      <name val="MS Sans Serif"/>
      <family val="2"/>
    </font>
    <font>
      <sz val="10"/>
      <color indexed="18"/>
      <name val="Arial"/>
      <family val="2"/>
    </font>
    <font>
      <u/>
      <sz val="10.8"/>
      <color indexed="36"/>
      <name val="Courier"/>
      <family val="3"/>
    </font>
    <font>
      <sz val="10"/>
      <color indexed="8"/>
      <name val="MS Sans Serif"/>
      <family val="2"/>
    </font>
    <font>
      <b/>
      <i/>
      <sz val="16"/>
      <name val="Helv"/>
    </font>
    <font>
      <sz val="10"/>
      <name val="Times New Roman"/>
      <family val="1"/>
    </font>
    <font>
      <b/>
      <sz val="10"/>
      <color indexed="9"/>
      <name val="Arial"/>
      <family val="2"/>
    </font>
    <font>
      <b/>
      <sz val="10"/>
      <color indexed="17"/>
      <name val="Arial"/>
      <family val="2"/>
    </font>
    <font>
      <b/>
      <sz val="16"/>
      <color indexed="13"/>
      <name val="Arial"/>
      <family val="2"/>
    </font>
    <font>
      <b/>
      <sz val="10"/>
      <color indexed="18"/>
      <name val="Arial"/>
      <family val="2"/>
    </font>
    <font>
      <sz val="12"/>
      <color indexed="8"/>
      <name val="Arial"/>
      <family val="2"/>
    </font>
    <font>
      <b/>
      <sz val="16"/>
      <color indexed="23"/>
      <name val="Arial"/>
      <family val="2"/>
    </font>
    <font>
      <b/>
      <sz val="1"/>
      <color indexed="8"/>
      <name val="Courier"/>
      <family val="3"/>
    </font>
    <font>
      <sz val="11"/>
      <color indexed="63"/>
      <name val="Calibri"/>
      <family val="2"/>
    </font>
    <font>
      <b/>
      <sz val="11"/>
      <color indexed="10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sz val="11"/>
      <color indexed="48"/>
      <name val="Calibri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  <font>
      <sz val="10"/>
      <name val="Segoe UI"/>
      <family val="2"/>
    </font>
    <font>
      <b/>
      <sz val="10"/>
      <name val="Segoe UI"/>
      <family val="2"/>
    </font>
    <font>
      <b/>
      <sz val="11"/>
      <name val="Segoe UI"/>
      <family val="2"/>
    </font>
    <font>
      <sz val="10"/>
      <color indexed="10"/>
      <name val="Segoe UI"/>
      <family val="2"/>
    </font>
    <font>
      <sz val="9"/>
      <name val="Segoe UI"/>
      <family val="2"/>
    </font>
    <font>
      <b/>
      <sz val="9"/>
      <name val="Segoe UI"/>
      <family val="2"/>
    </font>
    <font>
      <b/>
      <sz val="10"/>
      <color indexed="10"/>
      <name val="Segoe UI"/>
      <family val="2"/>
    </font>
    <font>
      <b/>
      <sz val="10"/>
      <color indexed="8"/>
      <name val="Segoe UI"/>
      <family val="2"/>
    </font>
    <font>
      <b/>
      <sz val="8"/>
      <color indexed="8"/>
      <name val="Segoe UI"/>
      <family val="2"/>
    </font>
    <font>
      <b/>
      <u/>
      <sz val="10"/>
      <name val="Segoe UI"/>
      <family val="2"/>
    </font>
    <font>
      <sz val="10"/>
      <color indexed="8"/>
      <name val="Segoe UI"/>
      <family val="2"/>
    </font>
    <font>
      <sz val="11"/>
      <name val="Segoe UI"/>
      <family val="2"/>
    </font>
    <font>
      <sz val="12"/>
      <name val="Segoe UI"/>
      <family val="2"/>
    </font>
    <font>
      <i/>
      <sz val="10"/>
      <name val="Segoe U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 Unicode MS"/>
      <family val="2"/>
    </font>
    <font>
      <sz val="11"/>
      <color rgb="FF3F3F76"/>
      <name val="Calibri"/>
      <family val="2"/>
      <scheme val="minor"/>
    </font>
    <font>
      <sz val="11"/>
      <color rgb="FF000000"/>
      <name val="Calibri"/>
      <family val="2"/>
    </font>
    <font>
      <i/>
      <sz val="11"/>
      <color rgb="FF7F7F7F"/>
      <name val="Calibri"/>
      <family val="2"/>
      <scheme val="minor"/>
    </font>
    <font>
      <u/>
      <sz val="10"/>
      <color rgb="FF7A1818"/>
      <name val="Georgia"/>
      <family val="1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0"/>
      <color theme="10"/>
      <name val="Arial Unicode MS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u/>
      <sz val="9"/>
      <color theme="10"/>
      <name val="Arial"/>
      <family val="2"/>
    </font>
    <font>
      <u/>
      <sz val="9.9"/>
      <color theme="10"/>
      <name val="Arial"/>
      <family val="2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b/>
      <sz val="10"/>
      <color rgb="FFFF0000"/>
      <name val="Segoe UI"/>
      <family val="2"/>
    </font>
    <font>
      <sz val="11"/>
      <color theme="1"/>
      <name val="Segoe UI"/>
      <family val="2"/>
    </font>
    <font>
      <b/>
      <sz val="10"/>
      <color rgb="FFFFFF00"/>
      <name val="Segoe UI"/>
      <family val="2"/>
    </font>
    <font>
      <sz val="10"/>
      <color rgb="FFFF0000"/>
      <name val="Segoe UI"/>
      <family val="2"/>
    </font>
    <font>
      <b/>
      <sz val="10"/>
      <color theme="1"/>
      <name val="Segoe UI"/>
      <family val="2"/>
    </font>
    <font>
      <sz val="10"/>
      <color theme="1"/>
      <name val="Segoe UI"/>
      <family val="2"/>
    </font>
    <font>
      <sz val="10"/>
      <color rgb="FF000000"/>
      <name val="Segoe UI"/>
      <family val="2"/>
    </font>
    <font>
      <sz val="8"/>
      <color theme="1"/>
      <name val="Segoe UI"/>
      <family val="2"/>
    </font>
    <font>
      <sz val="10"/>
      <name val="Segoe UI"/>
    </font>
    <font>
      <b/>
      <sz val="10"/>
      <name val="Segoe UI"/>
    </font>
    <font>
      <b/>
      <u/>
      <sz val="10"/>
      <name val="Segoe UI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9"/>
      <color indexed="81"/>
      <name val="Tahoma"/>
      <family val="2"/>
    </font>
  </fonts>
  <fills count="12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56"/>
      </patternFill>
    </fill>
    <fill>
      <patternFill patternType="solid">
        <fgColor indexed="44"/>
        <bgColor indexed="44"/>
      </patternFill>
    </fill>
    <fill>
      <patternFill patternType="solid">
        <fgColor indexed="61"/>
        <bgColor indexed="61"/>
      </patternFill>
    </fill>
    <fill>
      <patternFill patternType="solid">
        <fgColor indexed="54"/>
        <bgColor indexed="54"/>
      </patternFill>
    </fill>
    <fill>
      <patternFill patternType="solid">
        <fgColor indexed="22"/>
        <bgColor indexed="22"/>
      </patternFill>
    </fill>
    <fill>
      <patternFill patternType="solid">
        <fgColor indexed="24"/>
        <bgColor indexed="24"/>
      </patternFill>
    </fill>
    <fill>
      <patternFill patternType="solid">
        <fgColor indexed="58"/>
        <bgColor indexed="58"/>
      </patternFill>
    </fill>
    <fill>
      <patternFill patternType="solid">
        <fgColor indexed="62"/>
      </patternFill>
    </fill>
    <fill>
      <patternFill patternType="solid">
        <fgColor indexed="15"/>
        <bgColor indexed="15"/>
      </patternFill>
    </fill>
    <fill>
      <patternFill patternType="solid">
        <fgColor indexed="31"/>
        <bgColor indexed="31"/>
      </patternFill>
    </fill>
    <fill>
      <patternFill patternType="solid">
        <fgColor indexed="45"/>
        <bgColor indexed="45"/>
      </patternFill>
    </fill>
    <fill>
      <patternFill patternType="solid">
        <fgColor indexed="40"/>
        <bgColor indexed="40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1"/>
        <bgColor indexed="41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</patternFill>
    </fill>
    <fill>
      <patternFill patternType="solid">
        <f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solid">
        <fgColor indexed="18"/>
        <bgColor indexed="18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8"/>
        <bgColor indexed="48"/>
      </patternFill>
    </fill>
    <fill>
      <patternFill patternType="solid">
        <fgColor indexed="25"/>
        <bgColor indexed="25"/>
      </patternFill>
    </fill>
    <fill>
      <patternFill patternType="solid">
        <fgColor indexed="57"/>
        <bgColor indexed="57"/>
      </patternFill>
    </fill>
    <fill>
      <patternFill patternType="solid">
        <fgColor indexed="53"/>
        <bgColor indexed="53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0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solid">
        <fgColor indexed="4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0"/>
      </patternFill>
    </fill>
    <fill>
      <patternFill patternType="solid">
        <fgColor indexed="3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2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48"/>
        <bgColor indexed="41"/>
      </patternFill>
    </fill>
    <fill>
      <patternFill patternType="lightUp">
        <fgColor indexed="22"/>
        <bgColor indexed="35"/>
      </patternFill>
    </fill>
    <fill>
      <patternFill patternType="solid">
        <f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DAEEF3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7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5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358">
    <xf numFmtId="0" fontId="0" fillId="0" borderId="0"/>
    <xf numFmtId="168" fontId="2" fillId="0" borderId="1">
      <alignment horizontal="center"/>
    </xf>
    <xf numFmtId="0" fontId="55" fillId="2" borderId="0" applyNumberFormat="0" applyBorder="0" applyAlignment="0" applyProtection="0"/>
    <xf numFmtId="0" fontId="11" fillId="3" borderId="0" applyNumberFormat="0" applyBorder="0" applyAlignment="0" applyProtection="0"/>
    <xf numFmtId="0" fontId="83" fillId="89" borderId="0" applyNumberFormat="0" applyBorder="0" applyAlignment="0" applyProtection="0"/>
    <xf numFmtId="0" fontId="83" fillId="89" borderId="0" applyNumberFormat="0" applyBorder="0" applyAlignment="0" applyProtection="0"/>
    <xf numFmtId="0" fontId="83" fillId="89" borderId="0" applyNumberFormat="0" applyBorder="0" applyAlignment="0" applyProtection="0"/>
    <xf numFmtId="0" fontId="83" fillId="89" borderId="0" applyNumberFormat="0" applyBorder="0" applyAlignment="0" applyProtection="0"/>
    <xf numFmtId="0" fontId="83" fillId="89" borderId="0" applyNumberFormat="0" applyBorder="0" applyAlignment="0" applyProtection="0"/>
    <xf numFmtId="0" fontId="83" fillId="89" borderId="0" applyNumberFormat="0" applyBorder="0" applyAlignment="0" applyProtection="0"/>
    <xf numFmtId="0" fontId="83" fillId="89" borderId="0" applyNumberFormat="0" applyBorder="0" applyAlignment="0" applyProtection="0"/>
    <xf numFmtId="0" fontId="83" fillId="89" borderId="0" applyNumberFormat="0" applyBorder="0" applyAlignment="0" applyProtection="0"/>
    <xf numFmtId="0" fontId="83" fillId="89" borderId="0" applyNumberFormat="0" applyBorder="0" applyAlignment="0" applyProtection="0"/>
    <xf numFmtId="0" fontId="83" fillId="3" borderId="0" applyNumberFormat="0" applyBorder="0" applyAlignment="0" applyProtection="0"/>
    <xf numFmtId="0" fontId="55" fillId="4" borderId="0" applyNumberFormat="0" applyBorder="0" applyAlignment="0" applyProtection="0"/>
    <xf numFmtId="0" fontId="11" fillId="5" borderId="0" applyNumberFormat="0" applyBorder="0" applyAlignment="0" applyProtection="0"/>
    <xf numFmtId="0" fontId="83" fillId="90" borderId="0" applyNumberFormat="0" applyBorder="0" applyAlignment="0" applyProtection="0"/>
    <xf numFmtId="0" fontId="83" fillId="90" borderId="0" applyNumberFormat="0" applyBorder="0" applyAlignment="0" applyProtection="0"/>
    <xf numFmtId="0" fontId="83" fillId="90" borderId="0" applyNumberFormat="0" applyBorder="0" applyAlignment="0" applyProtection="0"/>
    <xf numFmtId="0" fontId="83" fillId="90" borderId="0" applyNumberFormat="0" applyBorder="0" applyAlignment="0" applyProtection="0"/>
    <xf numFmtId="0" fontId="83" fillId="90" borderId="0" applyNumberFormat="0" applyBorder="0" applyAlignment="0" applyProtection="0"/>
    <xf numFmtId="0" fontId="83" fillId="90" borderId="0" applyNumberFormat="0" applyBorder="0" applyAlignment="0" applyProtection="0"/>
    <xf numFmtId="0" fontId="83" fillId="90" borderId="0" applyNumberFormat="0" applyBorder="0" applyAlignment="0" applyProtection="0"/>
    <xf numFmtId="0" fontId="83" fillId="90" borderId="0" applyNumberFormat="0" applyBorder="0" applyAlignment="0" applyProtection="0"/>
    <xf numFmtId="0" fontId="83" fillId="90" borderId="0" applyNumberFormat="0" applyBorder="0" applyAlignment="0" applyProtection="0"/>
    <xf numFmtId="0" fontId="83" fillId="5" borderId="0" applyNumberFormat="0" applyBorder="0" applyAlignment="0" applyProtection="0"/>
    <xf numFmtId="0" fontId="55" fillId="7" borderId="0" applyNumberFormat="0" applyBorder="0" applyAlignment="0" applyProtection="0"/>
    <xf numFmtId="0" fontId="11" fillId="8" borderId="0" applyNumberFormat="0" applyBorder="0" applyAlignment="0" applyProtection="0"/>
    <xf numFmtId="0" fontId="83" fillId="91" borderId="0" applyNumberFormat="0" applyBorder="0" applyAlignment="0" applyProtection="0"/>
    <xf numFmtId="0" fontId="83" fillId="91" borderId="0" applyNumberFormat="0" applyBorder="0" applyAlignment="0" applyProtection="0"/>
    <xf numFmtId="0" fontId="83" fillId="91" borderId="0" applyNumberFormat="0" applyBorder="0" applyAlignment="0" applyProtection="0"/>
    <xf numFmtId="0" fontId="83" fillId="91" borderId="0" applyNumberFormat="0" applyBorder="0" applyAlignment="0" applyProtection="0"/>
    <xf numFmtId="0" fontId="83" fillId="91" borderId="0" applyNumberFormat="0" applyBorder="0" applyAlignment="0" applyProtection="0"/>
    <xf numFmtId="0" fontId="83" fillId="91" borderId="0" applyNumberFormat="0" applyBorder="0" applyAlignment="0" applyProtection="0"/>
    <xf numFmtId="0" fontId="83" fillId="91" borderId="0" applyNumberFormat="0" applyBorder="0" applyAlignment="0" applyProtection="0"/>
    <xf numFmtId="0" fontId="83" fillId="91" borderId="0" applyNumberFormat="0" applyBorder="0" applyAlignment="0" applyProtection="0"/>
    <xf numFmtId="0" fontId="83" fillId="91" borderId="0" applyNumberFormat="0" applyBorder="0" applyAlignment="0" applyProtection="0"/>
    <xf numFmtId="0" fontId="83" fillId="8" borderId="0" applyNumberFormat="0" applyBorder="0" applyAlignment="0" applyProtection="0"/>
    <xf numFmtId="0" fontId="55" fillId="6" borderId="0" applyNumberFormat="0" applyBorder="0" applyAlignment="0" applyProtection="0"/>
    <xf numFmtId="0" fontId="11" fillId="10" borderId="0" applyNumberFormat="0" applyBorder="0" applyAlignment="0" applyProtection="0"/>
    <xf numFmtId="0" fontId="83" fillId="92" borderId="0" applyNumberFormat="0" applyBorder="0" applyAlignment="0" applyProtection="0"/>
    <xf numFmtId="0" fontId="83" fillId="92" borderId="0" applyNumberFormat="0" applyBorder="0" applyAlignment="0" applyProtection="0"/>
    <xf numFmtId="0" fontId="83" fillId="92" borderId="0" applyNumberFormat="0" applyBorder="0" applyAlignment="0" applyProtection="0"/>
    <xf numFmtId="0" fontId="83" fillId="92" borderId="0" applyNumberFormat="0" applyBorder="0" applyAlignment="0" applyProtection="0"/>
    <xf numFmtId="0" fontId="83" fillId="92" borderId="0" applyNumberFormat="0" applyBorder="0" applyAlignment="0" applyProtection="0"/>
    <xf numFmtId="0" fontId="83" fillId="92" borderId="0" applyNumberFormat="0" applyBorder="0" applyAlignment="0" applyProtection="0"/>
    <xf numFmtId="0" fontId="83" fillId="92" borderId="0" applyNumberFormat="0" applyBorder="0" applyAlignment="0" applyProtection="0"/>
    <xf numFmtId="0" fontId="83" fillId="92" borderId="0" applyNumberFormat="0" applyBorder="0" applyAlignment="0" applyProtection="0"/>
    <xf numFmtId="0" fontId="83" fillId="92" borderId="0" applyNumberFormat="0" applyBorder="0" applyAlignment="0" applyProtection="0"/>
    <xf numFmtId="0" fontId="83" fillId="10" borderId="0" applyNumberFormat="0" applyBorder="0" applyAlignment="0" applyProtection="0"/>
    <xf numFmtId="0" fontId="55" fillId="11" borderId="0" applyNumberFormat="0" applyBorder="0" applyAlignment="0" applyProtection="0"/>
    <xf numFmtId="0" fontId="11" fillId="11" borderId="0" applyNumberFormat="0" applyBorder="0" applyAlignment="0" applyProtection="0"/>
    <xf numFmtId="0" fontId="83" fillId="93" borderId="0" applyNumberFormat="0" applyBorder="0" applyAlignment="0" applyProtection="0"/>
    <xf numFmtId="0" fontId="83" fillId="93" borderId="0" applyNumberFormat="0" applyBorder="0" applyAlignment="0" applyProtection="0"/>
    <xf numFmtId="0" fontId="83" fillId="93" borderId="0" applyNumberFormat="0" applyBorder="0" applyAlignment="0" applyProtection="0"/>
    <xf numFmtId="0" fontId="83" fillId="93" borderId="0" applyNumberFormat="0" applyBorder="0" applyAlignment="0" applyProtection="0"/>
    <xf numFmtId="0" fontId="83" fillId="93" borderId="0" applyNumberFormat="0" applyBorder="0" applyAlignment="0" applyProtection="0"/>
    <xf numFmtId="0" fontId="83" fillId="93" borderId="0" applyNumberFormat="0" applyBorder="0" applyAlignment="0" applyProtection="0"/>
    <xf numFmtId="0" fontId="83" fillId="93" borderId="0" applyNumberFormat="0" applyBorder="0" applyAlignment="0" applyProtection="0"/>
    <xf numFmtId="0" fontId="83" fillId="93" borderId="0" applyNumberFormat="0" applyBorder="0" applyAlignment="0" applyProtection="0"/>
    <xf numFmtId="0" fontId="83" fillId="93" borderId="0" applyNumberFormat="0" applyBorder="0" applyAlignment="0" applyProtection="0"/>
    <xf numFmtId="0" fontId="55" fillId="7" borderId="0" applyNumberFormat="0" applyBorder="0" applyAlignment="0" applyProtection="0"/>
    <xf numFmtId="0" fontId="11" fillId="6" borderId="0" applyNumberFormat="0" applyBorder="0" applyAlignment="0" applyProtection="0"/>
    <xf numFmtId="0" fontId="83" fillId="94" borderId="0" applyNumberFormat="0" applyBorder="0" applyAlignment="0" applyProtection="0"/>
    <xf numFmtId="0" fontId="83" fillId="94" borderId="0" applyNumberFormat="0" applyBorder="0" applyAlignment="0" applyProtection="0"/>
    <xf numFmtId="0" fontId="83" fillId="94" borderId="0" applyNumberFormat="0" applyBorder="0" applyAlignment="0" applyProtection="0"/>
    <xf numFmtId="0" fontId="83" fillId="94" borderId="0" applyNumberFormat="0" applyBorder="0" applyAlignment="0" applyProtection="0"/>
    <xf numFmtId="0" fontId="83" fillId="94" borderId="0" applyNumberFormat="0" applyBorder="0" applyAlignment="0" applyProtection="0"/>
    <xf numFmtId="0" fontId="83" fillId="94" borderId="0" applyNumberFormat="0" applyBorder="0" applyAlignment="0" applyProtection="0"/>
    <xf numFmtId="0" fontId="83" fillId="94" borderId="0" applyNumberFormat="0" applyBorder="0" applyAlignment="0" applyProtection="0"/>
    <xf numFmtId="0" fontId="83" fillId="94" borderId="0" applyNumberFormat="0" applyBorder="0" applyAlignment="0" applyProtection="0"/>
    <xf numFmtId="0" fontId="83" fillId="94" borderId="0" applyNumberFormat="0" applyBorder="0" applyAlignment="0" applyProtection="0"/>
    <xf numFmtId="0" fontId="83" fillId="89" borderId="0" applyNumberFormat="0" applyBorder="0" applyAlignment="0" applyProtection="0"/>
    <xf numFmtId="0" fontId="83" fillId="89" borderId="0" applyNumberFormat="0" applyBorder="0" applyAlignment="0" applyProtection="0"/>
    <xf numFmtId="0" fontId="83" fillId="89" borderId="0" applyNumberFormat="0" applyBorder="0" applyAlignment="0" applyProtection="0"/>
    <xf numFmtId="0" fontId="83" fillId="89" borderId="0" applyNumberFormat="0" applyBorder="0" applyAlignment="0" applyProtection="0"/>
    <xf numFmtId="0" fontId="83" fillId="89" borderId="0" applyNumberFormat="0" applyBorder="0" applyAlignment="0" applyProtection="0"/>
    <xf numFmtId="0" fontId="83" fillId="89" borderId="0" applyNumberFormat="0" applyBorder="0" applyAlignment="0" applyProtection="0"/>
    <xf numFmtId="0" fontId="83" fillId="89" borderId="0" applyNumberFormat="0" applyBorder="0" applyAlignment="0" applyProtection="0"/>
    <xf numFmtId="0" fontId="83" fillId="89" borderId="0" applyNumberFormat="0" applyBorder="0" applyAlignment="0" applyProtection="0"/>
    <xf numFmtId="0" fontId="83" fillId="89" borderId="0" applyNumberFormat="0" applyBorder="0" applyAlignment="0" applyProtection="0"/>
    <xf numFmtId="0" fontId="83" fillId="89" borderId="0" applyNumberFormat="0" applyBorder="0" applyAlignment="0" applyProtection="0"/>
    <xf numFmtId="0" fontId="11" fillId="3" borderId="0" applyNumberFormat="0" applyBorder="0" applyAlignment="0" applyProtection="0"/>
    <xf numFmtId="0" fontId="83" fillId="89" borderId="0" applyNumberFormat="0" applyBorder="0" applyAlignment="0" applyProtection="0"/>
    <xf numFmtId="0" fontId="83" fillId="89" borderId="0" applyNumberFormat="0" applyBorder="0" applyAlignment="0" applyProtection="0"/>
    <xf numFmtId="0" fontId="11" fillId="3" borderId="0" applyNumberFormat="0" applyBorder="0" applyAlignment="0" applyProtection="0"/>
    <xf numFmtId="0" fontId="83" fillId="89" borderId="0" applyNumberFormat="0" applyBorder="0" applyAlignment="0" applyProtection="0"/>
    <xf numFmtId="0" fontId="83" fillId="89" borderId="0" applyNumberFormat="0" applyBorder="0" applyAlignment="0" applyProtection="0"/>
    <xf numFmtId="0" fontId="11" fillId="3" borderId="0" applyNumberFormat="0" applyBorder="0" applyAlignment="0" applyProtection="0"/>
    <xf numFmtId="0" fontId="83" fillId="89" borderId="0" applyNumberFormat="0" applyBorder="0" applyAlignment="0" applyProtection="0"/>
    <xf numFmtId="0" fontId="83" fillId="89" borderId="0" applyNumberFormat="0" applyBorder="0" applyAlignment="0" applyProtection="0"/>
    <xf numFmtId="0" fontId="11" fillId="3" borderId="0" applyNumberFormat="0" applyBorder="0" applyAlignment="0" applyProtection="0"/>
    <xf numFmtId="0" fontId="83" fillId="89" borderId="0" applyNumberFormat="0" applyBorder="0" applyAlignment="0" applyProtection="0"/>
    <xf numFmtId="0" fontId="83" fillId="89" borderId="0" applyNumberFormat="0" applyBorder="0" applyAlignment="0" applyProtection="0"/>
    <xf numFmtId="0" fontId="11" fillId="3" borderId="0" applyNumberFormat="0" applyBorder="0" applyAlignment="0" applyProtection="0"/>
    <xf numFmtId="0" fontId="83" fillId="89" borderId="0" applyNumberFormat="0" applyBorder="0" applyAlignment="0" applyProtection="0"/>
    <xf numFmtId="0" fontId="83" fillId="89" borderId="0" applyNumberFormat="0" applyBorder="0" applyAlignment="0" applyProtection="0"/>
    <xf numFmtId="0" fontId="11" fillId="3" borderId="0" applyNumberFormat="0" applyBorder="0" applyAlignment="0" applyProtection="0"/>
    <xf numFmtId="0" fontId="83" fillId="89" borderId="0" applyNumberFormat="0" applyBorder="0" applyAlignment="0" applyProtection="0"/>
    <xf numFmtId="0" fontId="83" fillId="89" borderId="0" applyNumberFormat="0" applyBorder="0" applyAlignment="0" applyProtection="0"/>
    <xf numFmtId="0" fontId="83" fillId="89" borderId="0" applyNumberFormat="0" applyBorder="0" applyAlignment="0" applyProtection="0"/>
    <xf numFmtId="0" fontId="83" fillId="89" borderId="0" applyNumberFormat="0" applyBorder="0" applyAlignment="0" applyProtection="0"/>
    <xf numFmtId="0" fontId="83" fillId="89" borderId="0" applyNumberFormat="0" applyBorder="0" applyAlignment="0" applyProtection="0"/>
    <xf numFmtId="0" fontId="83" fillId="89" borderId="0" applyNumberFormat="0" applyBorder="0" applyAlignment="0" applyProtection="0"/>
    <xf numFmtId="0" fontId="83" fillId="90" borderId="0" applyNumberFormat="0" applyBorder="0" applyAlignment="0" applyProtection="0"/>
    <xf numFmtId="0" fontId="83" fillId="90" borderId="0" applyNumberFormat="0" applyBorder="0" applyAlignment="0" applyProtection="0"/>
    <xf numFmtId="0" fontId="83" fillId="90" borderId="0" applyNumberFormat="0" applyBorder="0" applyAlignment="0" applyProtection="0"/>
    <xf numFmtId="0" fontId="83" fillId="90" borderId="0" applyNumberFormat="0" applyBorder="0" applyAlignment="0" applyProtection="0"/>
    <xf numFmtId="0" fontId="83" fillId="90" borderId="0" applyNumberFormat="0" applyBorder="0" applyAlignment="0" applyProtection="0"/>
    <xf numFmtId="0" fontId="83" fillId="90" borderId="0" applyNumberFormat="0" applyBorder="0" applyAlignment="0" applyProtection="0"/>
    <xf numFmtId="0" fontId="83" fillId="90" borderId="0" applyNumberFormat="0" applyBorder="0" applyAlignment="0" applyProtection="0"/>
    <xf numFmtId="0" fontId="83" fillId="90" borderId="0" applyNumberFormat="0" applyBorder="0" applyAlignment="0" applyProtection="0"/>
    <xf numFmtId="0" fontId="83" fillId="90" borderId="0" applyNumberFormat="0" applyBorder="0" applyAlignment="0" applyProtection="0"/>
    <xf numFmtId="0" fontId="83" fillId="90" borderId="0" applyNumberFormat="0" applyBorder="0" applyAlignment="0" applyProtection="0"/>
    <xf numFmtId="0" fontId="11" fillId="5" borderId="0" applyNumberFormat="0" applyBorder="0" applyAlignment="0" applyProtection="0"/>
    <xf numFmtId="0" fontId="83" fillId="90" borderId="0" applyNumberFormat="0" applyBorder="0" applyAlignment="0" applyProtection="0"/>
    <xf numFmtId="0" fontId="83" fillId="90" borderId="0" applyNumberFormat="0" applyBorder="0" applyAlignment="0" applyProtection="0"/>
    <xf numFmtId="0" fontId="11" fillId="5" borderId="0" applyNumberFormat="0" applyBorder="0" applyAlignment="0" applyProtection="0"/>
    <xf numFmtId="0" fontId="83" fillId="90" borderId="0" applyNumberFormat="0" applyBorder="0" applyAlignment="0" applyProtection="0"/>
    <xf numFmtId="0" fontId="83" fillId="90" borderId="0" applyNumberFormat="0" applyBorder="0" applyAlignment="0" applyProtection="0"/>
    <xf numFmtId="0" fontId="11" fillId="5" borderId="0" applyNumberFormat="0" applyBorder="0" applyAlignment="0" applyProtection="0"/>
    <xf numFmtId="0" fontId="83" fillId="90" borderId="0" applyNumberFormat="0" applyBorder="0" applyAlignment="0" applyProtection="0"/>
    <xf numFmtId="0" fontId="83" fillId="90" borderId="0" applyNumberFormat="0" applyBorder="0" applyAlignment="0" applyProtection="0"/>
    <xf numFmtId="0" fontId="11" fillId="5" borderId="0" applyNumberFormat="0" applyBorder="0" applyAlignment="0" applyProtection="0"/>
    <xf numFmtId="0" fontId="83" fillId="90" borderId="0" applyNumberFormat="0" applyBorder="0" applyAlignment="0" applyProtection="0"/>
    <xf numFmtId="0" fontId="83" fillId="90" borderId="0" applyNumberFormat="0" applyBorder="0" applyAlignment="0" applyProtection="0"/>
    <xf numFmtId="0" fontId="11" fillId="5" borderId="0" applyNumberFormat="0" applyBorder="0" applyAlignment="0" applyProtection="0"/>
    <xf numFmtId="0" fontId="83" fillId="90" borderId="0" applyNumberFormat="0" applyBorder="0" applyAlignment="0" applyProtection="0"/>
    <xf numFmtId="0" fontId="83" fillId="90" borderId="0" applyNumberFormat="0" applyBorder="0" applyAlignment="0" applyProtection="0"/>
    <xf numFmtId="0" fontId="11" fillId="5" borderId="0" applyNumberFormat="0" applyBorder="0" applyAlignment="0" applyProtection="0"/>
    <xf numFmtId="0" fontId="83" fillId="90" borderId="0" applyNumberFormat="0" applyBorder="0" applyAlignment="0" applyProtection="0"/>
    <xf numFmtId="0" fontId="83" fillId="90" borderId="0" applyNumberFormat="0" applyBorder="0" applyAlignment="0" applyProtection="0"/>
    <xf numFmtId="0" fontId="83" fillId="90" borderId="0" applyNumberFormat="0" applyBorder="0" applyAlignment="0" applyProtection="0"/>
    <xf numFmtId="0" fontId="83" fillId="90" borderId="0" applyNumberFormat="0" applyBorder="0" applyAlignment="0" applyProtection="0"/>
    <xf numFmtId="0" fontId="83" fillId="90" borderId="0" applyNumberFormat="0" applyBorder="0" applyAlignment="0" applyProtection="0"/>
    <xf numFmtId="0" fontId="83" fillId="90" borderId="0" applyNumberFormat="0" applyBorder="0" applyAlignment="0" applyProtection="0"/>
    <xf numFmtId="0" fontId="83" fillId="91" borderId="0" applyNumberFormat="0" applyBorder="0" applyAlignment="0" applyProtection="0"/>
    <xf numFmtId="0" fontId="83" fillId="91" borderId="0" applyNumberFormat="0" applyBorder="0" applyAlignment="0" applyProtection="0"/>
    <xf numFmtId="0" fontId="83" fillId="91" borderId="0" applyNumberFormat="0" applyBorder="0" applyAlignment="0" applyProtection="0"/>
    <xf numFmtId="0" fontId="83" fillId="91" borderId="0" applyNumberFormat="0" applyBorder="0" applyAlignment="0" applyProtection="0"/>
    <xf numFmtId="0" fontId="83" fillId="91" borderId="0" applyNumberFormat="0" applyBorder="0" applyAlignment="0" applyProtection="0"/>
    <xf numFmtId="0" fontId="83" fillId="91" borderId="0" applyNumberFormat="0" applyBorder="0" applyAlignment="0" applyProtection="0"/>
    <xf numFmtId="0" fontId="83" fillId="91" borderId="0" applyNumberFormat="0" applyBorder="0" applyAlignment="0" applyProtection="0"/>
    <xf numFmtId="0" fontId="83" fillId="91" borderId="0" applyNumberFormat="0" applyBorder="0" applyAlignment="0" applyProtection="0"/>
    <xf numFmtId="0" fontId="83" fillId="91" borderId="0" applyNumberFormat="0" applyBorder="0" applyAlignment="0" applyProtection="0"/>
    <xf numFmtId="0" fontId="83" fillId="91" borderId="0" applyNumberFormat="0" applyBorder="0" applyAlignment="0" applyProtection="0"/>
    <xf numFmtId="0" fontId="11" fillId="8" borderId="0" applyNumberFormat="0" applyBorder="0" applyAlignment="0" applyProtection="0"/>
    <xf numFmtId="0" fontId="83" fillId="91" borderId="0" applyNumberFormat="0" applyBorder="0" applyAlignment="0" applyProtection="0"/>
    <xf numFmtId="0" fontId="83" fillId="91" borderId="0" applyNumberFormat="0" applyBorder="0" applyAlignment="0" applyProtection="0"/>
    <xf numFmtId="0" fontId="11" fillId="8" borderId="0" applyNumberFormat="0" applyBorder="0" applyAlignment="0" applyProtection="0"/>
    <xf numFmtId="0" fontId="83" fillId="91" borderId="0" applyNumberFormat="0" applyBorder="0" applyAlignment="0" applyProtection="0"/>
    <xf numFmtId="0" fontId="83" fillId="91" borderId="0" applyNumberFormat="0" applyBorder="0" applyAlignment="0" applyProtection="0"/>
    <xf numFmtId="0" fontId="11" fillId="8" borderId="0" applyNumberFormat="0" applyBorder="0" applyAlignment="0" applyProtection="0"/>
    <xf numFmtId="0" fontId="83" fillId="91" borderId="0" applyNumberFormat="0" applyBorder="0" applyAlignment="0" applyProtection="0"/>
    <xf numFmtId="0" fontId="83" fillId="91" borderId="0" applyNumberFormat="0" applyBorder="0" applyAlignment="0" applyProtection="0"/>
    <xf numFmtId="0" fontId="11" fillId="8" borderId="0" applyNumberFormat="0" applyBorder="0" applyAlignment="0" applyProtection="0"/>
    <xf numFmtId="0" fontId="83" fillId="91" borderId="0" applyNumberFormat="0" applyBorder="0" applyAlignment="0" applyProtection="0"/>
    <xf numFmtId="0" fontId="83" fillId="91" borderId="0" applyNumberFormat="0" applyBorder="0" applyAlignment="0" applyProtection="0"/>
    <xf numFmtId="0" fontId="11" fillId="8" borderId="0" applyNumberFormat="0" applyBorder="0" applyAlignment="0" applyProtection="0"/>
    <xf numFmtId="0" fontId="83" fillId="91" borderId="0" applyNumberFormat="0" applyBorder="0" applyAlignment="0" applyProtection="0"/>
    <xf numFmtId="0" fontId="83" fillId="91" borderId="0" applyNumberFormat="0" applyBorder="0" applyAlignment="0" applyProtection="0"/>
    <xf numFmtId="0" fontId="11" fillId="8" borderId="0" applyNumberFormat="0" applyBorder="0" applyAlignment="0" applyProtection="0"/>
    <xf numFmtId="0" fontId="83" fillId="91" borderId="0" applyNumberFormat="0" applyBorder="0" applyAlignment="0" applyProtection="0"/>
    <xf numFmtId="0" fontId="83" fillId="91" borderId="0" applyNumberFormat="0" applyBorder="0" applyAlignment="0" applyProtection="0"/>
    <xf numFmtId="0" fontId="83" fillId="91" borderId="0" applyNumberFormat="0" applyBorder="0" applyAlignment="0" applyProtection="0"/>
    <xf numFmtId="0" fontId="83" fillId="91" borderId="0" applyNumberFormat="0" applyBorder="0" applyAlignment="0" applyProtection="0"/>
    <xf numFmtId="0" fontId="83" fillId="91" borderId="0" applyNumberFormat="0" applyBorder="0" applyAlignment="0" applyProtection="0"/>
    <xf numFmtId="0" fontId="83" fillId="91" borderId="0" applyNumberFormat="0" applyBorder="0" applyAlignment="0" applyProtection="0"/>
    <xf numFmtId="0" fontId="83" fillId="92" borderId="0" applyNumberFormat="0" applyBorder="0" applyAlignment="0" applyProtection="0"/>
    <xf numFmtId="0" fontId="83" fillId="92" borderId="0" applyNumberFormat="0" applyBorder="0" applyAlignment="0" applyProtection="0"/>
    <xf numFmtId="0" fontId="83" fillId="92" borderId="0" applyNumberFormat="0" applyBorder="0" applyAlignment="0" applyProtection="0"/>
    <xf numFmtId="0" fontId="83" fillId="92" borderId="0" applyNumberFormat="0" applyBorder="0" applyAlignment="0" applyProtection="0"/>
    <xf numFmtId="0" fontId="83" fillId="92" borderId="0" applyNumberFormat="0" applyBorder="0" applyAlignment="0" applyProtection="0"/>
    <xf numFmtId="0" fontId="83" fillId="92" borderId="0" applyNumberFormat="0" applyBorder="0" applyAlignment="0" applyProtection="0"/>
    <xf numFmtId="0" fontId="83" fillId="92" borderId="0" applyNumberFormat="0" applyBorder="0" applyAlignment="0" applyProtection="0"/>
    <xf numFmtId="0" fontId="83" fillId="92" borderId="0" applyNumberFormat="0" applyBorder="0" applyAlignment="0" applyProtection="0"/>
    <xf numFmtId="0" fontId="83" fillId="92" borderId="0" applyNumberFormat="0" applyBorder="0" applyAlignment="0" applyProtection="0"/>
    <xf numFmtId="0" fontId="83" fillId="92" borderId="0" applyNumberFormat="0" applyBorder="0" applyAlignment="0" applyProtection="0"/>
    <xf numFmtId="0" fontId="11" fillId="10" borderId="0" applyNumberFormat="0" applyBorder="0" applyAlignment="0" applyProtection="0"/>
    <xf numFmtId="0" fontId="83" fillId="92" borderId="0" applyNumberFormat="0" applyBorder="0" applyAlignment="0" applyProtection="0"/>
    <xf numFmtId="0" fontId="83" fillId="92" borderId="0" applyNumberFormat="0" applyBorder="0" applyAlignment="0" applyProtection="0"/>
    <xf numFmtId="0" fontId="11" fillId="10" borderId="0" applyNumberFormat="0" applyBorder="0" applyAlignment="0" applyProtection="0"/>
    <xf numFmtId="0" fontId="83" fillId="92" borderId="0" applyNumberFormat="0" applyBorder="0" applyAlignment="0" applyProtection="0"/>
    <xf numFmtId="0" fontId="83" fillId="92" borderId="0" applyNumberFormat="0" applyBorder="0" applyAlignment="0" applyProtection="0"/>
    <xf numFmtId="0" fontId="11" fillId="10" borderId="0" applyNumberFormat="0" applyBorder="0" applyAlignment="0" applyProtection="0"/>
    <xf numFmtId="0" fontId="83" fillId="92" borderId="0" applyNumberFormat="0" applyBorder="0" applyAlignment="0" applyProtection="0"/>
    <xf numFmtId="0" fontId="83" fillId="92" borderId="0" applyNumberFormat="0" applyBorder="0" applyAlignment="0" applyProtection="0"/>
    <xf numFmtId="0" fontId="11" fillId="10" borderId="0" applyNumberFormat="0" applyBorder="0" applyAlignment="0" applyProtection="0"/>
    <xf numFmtId="0" fontId="83" fillId="92" borderId="0" applyNumberFormat="0" applyBorder="0" applyAlignment="0" applyProtection="0"/>
    <xf numFmtId="0" fontId="83" fillId="92" borderId="0" applyNumberFormat="0" applyBorder="0" applyAlignment="0" applyProtection="0"/>
    <xf numFmtId="0" fontId="11" fillId="10" borderId="0" applyNumberFormat="0" applyBorder="0" applyAlignment="0" applyProtection="0"/>
    <xf numFmtId="0" fontId="83" fillId="92" borderId="0" applyNumberFormat="0" applyBorder="0" applyAlignment="0" applyProtection="0"/>
    <xf numFmtId="0" fontId="83" fillId="92" borderId="0" applyNumberFormat="0" applyBorder="0" applyAlignment="0" applyProtection="0"/>
    <xf numFmtId="0" fontId="11" fillId="10" borderId="0" applyNumberFormat="0" applyBorder="0" applyAlignment="0" applyProtection="0"/>
    <xf numFmtId="0" fontId="83" fillId="92" borderId="0" applyNumberFormat="0" applyBorder="0" applyAlignment="0" applyProtection="0"/>
    <xf numFmtId="0" fontId="83" fillId="92" borderId="0" applyNumberFormat="0" applyBorder="0" applyAlignment="0" applyProtection="0"/>
    <xf numFmtId="0" fontId="83" fillId="92" borderId="0" applyNumberFormat="0" applyBorder="0" applyAlignment="0" applyProtection="0"/>
    <xf numFmtId="0" fontId="83" fillId="92" borderId="0" applyNumberFormat="0" applyBorder="0" applyAlignment="0" applyProtection="0"/>
    <xf numFmtId="0" fontId="83" fillId="92" borderId="0" applyNumberFormat="0" applyBorder="0" applyAlignment="0" applyProtection="0"/>
    <xf numFmtId="0" fontId="83" fillId="92" borderId="0" applyNumberFormat="0" applyBorder="0" applyAlignment="0" applyProtection="0"/>
    <xf numFmtId="0" fontId="83" fillId="93" borderId="0" applyNumberFormat="0" applyBorder="0" applyAlignment="0" applyProtection="0"/>
    <xf numFmtId="0" fontId="83" fillId="93" borderId="0" applyNumberFormat="0" applyBorder="0" applyAlignment="0" applyProtection="0"/>
    <xf numFmtId="0" fontId="83" fillId="93" borderId="0" applyNumberFormat="0" applyBorder="0" applyAlignment="0" applyProtection="0"/>
    <xf numFmtId="0" fontId="83" fillId="93" borderId="0" applyNumberFormat="0" applyBorder="0" applyAlignment="0" applyProtection="0"/>
    <xf numFmtId="0" fontId="83" fillId="93" borderId="0" applyNumberFormat="0" applyBorder="0" applyAlignment="0" applyProtection="0"/>
    <xf numFmtId="0" fontId="83" fillId="93" borderId="0" applyNumberFormat="0" applyBorder="0" applyAlignment="0" applyProtection="0"/>
    <xf numFmtId="0" fontId="83" fillId="93" borderId="0" applyNumberFormat="0" applyBorder="0" applyAlignment="0" applyProtection="0"/>
    <xf numFmtId="0" fontId="83" fillId="93" borderId="0" applyNumberFormat="0" applyBorder="0" applyAlignment="0" applyProtection="0"/>
    <xf numFmtId="0" fontId="83" fillId="93" borderId="0" applyNumberFormat="0" applyBorder="0" applyAlignment="0" applyProtection="0"/>
    <xf numFmtId="0" fontId="83" fillId="93" borderId="0" applyNumberFormat="0" applyBorder="0" applyAlignment="0" applyProtection="0"/>
    <xf numFmtId="0" fontId="11" fillId="11" borderId="0" applyNumberFormat="0" applyBorder="0" applyAlignment="0" applyProtection="0"/>
    <xf numFmtId="0" fontId="83" fillId="93" borderId="0" applyNumberFormat="0" applyBorder="0" applyAlignment="0" applyProtection="0"/>
    <xf numFmtId="0" fontId="83" fillId="93" borderId="0" applyNumberFormat="0" applyBorder="0" applyAlignment="0" applyProtection="0"/>
    <xf numFmtId="0" fontId="11" fillId="11" borderId="0" applyNumberFormat="0" applyBorder="0" applyAlignment="0" applyProtection="0"/>
    <xf numFmtId="0" fontId="83" fillId="93" borderId="0" applyNumberFormat="0" applyBorder="0" applyAlignment="0" applyProtection="0"/>
    <xf numFmtId="0" fontId="83" fillId="93" borderId="0" applyNumberFormat="0" applyBorder="0" applyAlignment="0" applyProtection="0"/>
    <xf numFmtId="0" fontId="11" fillId="11" borderId="0" applyNumberFormat="0" applyBorder="0" applyAlignment="0" applyProtection="0"/>
    <xf numFmtId="0" fontId="83" fillId="93" borderId="0" applyNumberFormat="0" applyBorder="0" applyAlignment="0" applyProtection="0"/>
    <xf numFmtId="0" fontId="83" fillId="93" borderId="0" applyNumberFormat="0" applyBorder="0" applyAlignment="0" applyProtection="0"/>
    <xf numFmtId="0" fontId="11" fillId="11" borderId="0" applyNumberFormat="0" applyBorder="0" applyAlignment="0" applyProtection="0"/>
    <xf numFmtId="0" fontId="83" fillId="93" borderId="0" applyNumberFormat="0" applyBorder="0" applyAlignment="0" applyProtection="0"/>
    <xf numFmtId="0" fontId="83" fillId="93" borderId="0" applyNumberFormat="0" applyBorder="0" applyAlignment="0" applyProtection="0"/>
    <xf numFmtId="0" fontId="11" fillId="11" borderId="0" applyNumberFormat="0" applyBorder="0" applyAlignment="0" applyProtection="0"/>
    <xf numFmtId="0" fontId="83" fillId="93" borderId="0" applyNumberFormat="0" applyBorder="0" applyAlignment="0" applyProtection="0"/>
    <xf numFmtId="0" fontId="83" fillId="93" borderId="0" applyNumberFormat="0" applyBorder="0" applyAlignment="0" applyProtection="0"/>
    <xf numFmtId="0" fontId="11" fillId="11" borderId="0" applyNumberFormat="0" applyBorder="0" applyAlignment="0" applyProtection="0"/>
    <xf numFmtId="0" fontId="83" fillId="93" borderId="0" applyNumberFormat="0" applyBorder="0" applyAlignment="0" applyProtection="0"/>
    <xf numFmtId="0" fontId="83" fillId="93" borderId="0" applyNumberFormat="0" applyBorder="0" applyAlignment="0" applyProtection="0"/>
    <xf numFmtId="0" fontId="83" fillId="93" borderId="0" applyNumberFormat="0" applyBorder="0" applyAlignment="0" applyProtection="0"/>
    <xf numFmtId="0" fontId="83" fillId="93" borderId="0" applyNumberFormat="0" applyBorder="0" applyAlignment="0" applyProtection="0"/>
    <xf numFmtId="0" fontId="83" fillId="93" borderId="0" applyNumberFormat="0" applyBorder="0" applyAlignment="0" applyProtection="0"/>
    <xf numFmtId="0" fontId="83" fillId="93" borderId="0" applyNumberFormat="0" applyBorder="0" applyAlignment="0" applyProtection="0"/>
    <xf numFmtId="0" fontId="83" fillId="94" borderId="0" applyNumberFormat="0" applyBorder="0" applyAlignment="0" applyProtection="0"/>
    <xf numFmtId="0" fontId="83" fillId="94" borderId="0" applyNumberFormat="0" applyBorder="0" applyAlignment="0" applyProtection="0"/>
    <xf numFmtId="0" fontId="83" fillId="94" borderId="0" applyNumberFormat="0" applyBorder="0" applyAlignment="0" applyProtection="0"/>
    <xf numFmtId="0" fontId="83" fillId="94" borderId="0" applyNumberFormat="0" applyBorder="0" applyAlignment="0" applyProtection="0"/>
    <xf numFmtId="0" fontId="83" fillId="94" borderId="0" applyNumberFormat="0" applyBorder="0" applyAlignment="0" applyProtection="0"/>
    <xf numFmtId="0" fontId="83" fillId="94" borderId="0" applyNumberFormat="0" applyBorder="0" applyAlignment="0" applyProtection="0"/>
    <xf numFmtId="0" fontId="83" fillId="94" borderId="0" applyNumberFormat="0" applyBorder="0" applyAlignment="0" applyProtection="0"/>
    <xf numFmtId="0" fontId="83" fillId="94" borderId="0" applyNumberFormat="0" applyBorder="0" applyAlignment="0" applyProtection="0"/>
    <xf numFmtId="0" fontId="83" fillId="94" borderId="0" applyNumberFormat="0" applyBorder="0" applyAlignment="0" applyProtection="0"/>
    <xf numFmtId="0" fontId="83" fillId="94" borderId="0" applyNumberFormat="0" applyBorder="0" applyAlignment="0" applyProtection="0"/>
    <xf numFmtId="0" fontId="11" fillId="6" borderId="0" applyNumberFormat="0" applyBorder="0" applyAlignment="0" applyProtection="0"/>
    <xf numFmtId="0" fontId="83" fillId="94" borderId="0" applyNumberFormat="0" applyBorder="0" applyAlignment="0" applyProtection="0"/>
    <xf numFmtId="0" fontId="83" fillId="94" borderId="0" applyNumberFormat="0" applyBorder="0" applyAlignment="0" applyProtection="0"/>
    <xf numFmtId="0" fontId="11" fillId="6" borderId="0" applyNumberFormat="0" applyBorder="0" applyAlignment="0" applyProtection="0"/>
    <xf numFmtId="0" fontId="83" fillId="94" borderId="0" applyNumberFormat="0" applyBorder="0" applyAlignment="0" applyProtection="0"/>
    <xf numFmtId="0" fontId="83" fillId="94" borderId="0" applyNumberFormat="0" applyBorder="0" applyAlignment="0" applyProtection="0"/>
    <xf numFmtId="0" fontId="11" fillId="6" borderId="0" applyNumberFormat="0" applyBorder="0" applyAlignment="0" applyProtection="0"/>
    <xf numFmtId="0" fontId="83" fillId="94" borderId="0" applyNumberFormat="0" applyBorder="0" applyAlignment="0" applyProtection="0"/>
    <xf numFmtId="0" fontId="83" fillId="94" borderId="0" applyNumberFormat="0" applyBorder="0" applyAlignment="0" applyProtection="0"/>
    <xf numFmtId="0" fontId="11" fillId="6" borderId="0" applyNumberFormat="0" applyBorder="0" applyAlignment="0" applyProtection="0"/>
    <xf numFmtId="0" fontId="83" fillId="94" borderId="0" applyNumberFormat="0" applyBorder="0" applyAlignment="0" applyProtection="0"/>
    <xf numFmtId="0" fontId="83" fillId="94" borderId="0" applyNumberFormat="0" applyBorder="0" applyAlignment="0" applyProtection="0"/>
    <xf numFmtId="0" fontId="11" fillId="6" borderId="0" applyNumberFormat="0" applyBorder="0" applyAlignment="0" applyProtection="0"/>
    <xf numFmtId="0" fontId="83" fillId="94" borderId="0" applyNumberFormat="0" applyBorder="0" applyAlignment="0" applyProtection="0"/>
    <xf numFmtId="0" fontId="83" fillId="94" borderId="0" applyNumberFormat="0" applyBorder="0" applyAlignment="0" applyProtection="0"/>
    <xf numFmtId="0" fontId="11" fillId="6" borderId="0" applyNumberFormat="0" applyBorder="0" applyAlignment="0" applyProtection="0"/>
    <xf numFmtId="0" fontId="83" fillId="94" borderId="0" applyNumberFormat="0" applyBorder="0" applyAlignment="0" applyProtection="0"/>
    <xf numFmtId="0" fontId="83" fillId="94" borderId="0" applyNumberFormat="0" applyBorder="0" applyAlignment="0" applyProtection="0"/>
    <xf numFmtId="0" fontId="83" fillId="94" borderId="0" applyNumberFormat="0" applyBorder="0" applyAlignment="0" applyProtection="0"/>
    <xf numFmtId="0" fontId="83" fillId="94" borderId="0" applyNumberFormat="0" applyBorder="0" applyAlignment="0" applyProtection="0"/>
    <xf numFmtId="0" fontId="83" fillId="94" borderId="0" applyNumberFormat="0" applyBorder="0" applyAlignment="0" applyProtection="0"/>
    <xf numFmtId="0" fontId="83" fillId="94" borderId="0" applyNumberFormat="0" applyBorder="0" applyAlignment="0" applyProtection="0"/>
    <xf numFmtId="0" fontId="55" fillId="11" borderId="0" applyNumberFormat="0" applyBorder="0" applyAlignment="0" applyProtection="0"/>
    <xf numFmtId="0" fontId="11" fillId="2" borderId="0" applyNumberFormat="0" applyBorder="0" applyAlignment="0" applyProtection="0"/>
    <xf numFmtId="0" fontId="83" fillId="95" borderId="0" applyNumberFormat="0" applyBorder="0" applyAlignment="0" applyProtection="0"/>
    <xf numFmtId="0" fontId="83" fillId="95" borderId="0" applyNumberFormat="0" applyBorder="0" applyAlignment="0" applyProtection="0"/>
    <xf numFmtId="0" fontId="83" fillId="95" borderId="0" applyNumberFormat="0" applyBorder="0" applyAlignment="0" applyProtection="0"/>
    <xf numFmtId="0" fontId="83" fillId="95" borderId="0" applyNumberFormat="0" applyBorder="0" applyAlignment="0" applyProtection="0"/>
    <xf numFmtId="0" fontId="83" fillId="95" borderId="0" applyNumberFormat="0" applyBorder="0" applyAlignment="0" applyProtection="0"/>
    <xf numFmtId="0" fontId="83" fillId="95" borderId="0" applyNumberFormat="0" applyBorder="0" applyAlignment="0" applyProtection="0"/>
    <xf numFmtId="0" fontId="83" fillId="95" borderId="0" applyNumberFormat="0" applyBorder="0" applyAlignment="0" applyProtection="0"/>
    <xf numFmtId="0" fontId="83" fillId="95" borderId="0" applyNumberFormat="0" applyBorder="0" applyAlignment="0" applyProtection="0"/>
    <xf numFmtId="0" fontId="83" fillId="95" borderId="0" applyNumberFormat="0" applyBorder="0" applyAlignment="0" applyProtection="0"/>
    <xf numFmtId="0" fontId="55" fillId="4" borderId="0" applyNumberFormat="0" applyBorder="0" applyAlignment="0" applyProtection="0"/>
    <xf numFmtId="0" fontId="11" fillId="4" borderId="0" applyNumberFormat="0" applyBorder="0" applyAlignment="0" applyProtection="0"/>
    <xf numFmtId="0" fontId="83" fillId="96" borderId="0" applyNumberFormat="0" applyBorder="0" applyAlignment="0" applyProtection="0"/>
    <xf numFmtId="0" fontId="83" fillId="96" borderId="0" applyNumberFormat="0" applyBorder="0" applyAlignment="0" applyProtection="0"/>
    <xf numFmtId="0" fontId="83" fillId="96" borderId="0" applyNumberFormat="0" applyBorder="0" applyAlignment="0" applyProtection="0"/>
    <xf numFmtId="0" fontId="83" fillId="96" borderId="0" applyNumberFormat="0" applyBorder="0" applyAlignment="0" applyProtection="0"/>
    <xf numFmtId="0" fontId="83" fillId="96" borderId="0" applyNumberFormat="0" applyBorder="0" applyAlignment="0" applyProtection="0"/>
    <xf numFmtId="0" fontId="83" fillId="96" borderId="0" applyNumberFormat="0" applyBorder="0" applyAlignment="0" applyProtection="0"/>
    <xf numFmtId="0" fontId="83" fillId="96" borderId="0" applyNumberFormat="0" applyBorder="0" applyAlignment="0" applyProtection="0"/>
    <xf numFmtId="0" fontId="83" fillId="96" borderId="0" applyNumberFormat="0" applyBorder="0" applyAlignment="0" applyProtection="0"/>
    <xf numFmtId="0" fontId="83" fillId="96" borderId="0" applyNumberFormat="0" applyBorder="0" applyAlignment="0" applyProtection="0"/>
    <xf numFmtId="0" fontId="55" fillId="12" borderId="0" applyNumberFormat="0" applyBorder="0" applyAlignment="0" applyProtection="0"/>
    <xf numFmtId="0" fontId="11" fillId="13" borderId="0" applyNumberFormat="0" applyBorder="0" applyAlignment="0" applyProtection="0"/>
    <xf numFmtId="0" fontId="83" fillId="97" borderId="0" applyNumberFormat="0" applyBorder="0" applyAlignment="0" applyProtection="0"/>
    <xf numFmtId="0" fontId="83" fillId="97" borderId="0" applyNumberFormat="0" applyBorder="0" applyAlignment="0" applyProtection="0"/>
    <xf numFmtId="0" fontId="83" fillId="97" borderId="0" applyNumberFormat="0" applyBorder="0" applyAlignment="0" applyProtection="0"/>
    <xf numFmtId="0" fontId="83" fillId="97" borderId="0" applyNumberFormat="0" applyBorder="0" applyAlignment="0" applyProtection="0"/>
    <xf numFmtId="0" fontId="83" fillId="97" borderId="0" applyNumberFormat="0" applyBorder="0" applyAlignment="0" applyProtection="0"/>
    <xf numFmtId="0" fontId="83" fillId="97" borderId="0" applyNumberFormat="0" applyBorder="0" applyAlignment="0" applyProtection="0"/>
    <xf numFmtId="0" fontId="83" fillId="97" borderId="0" applyNumberFormat="0" applyBorder="0" applyAlignment="0" applyProtection="0"/>
    <xf numFmtId="0" fontId="83" fillId="97" borderId="0" applyNumberFormat="0" applyBorder="0" applyAlignment="0" applyProtection="0"/>
    <xf numFmtId="0" fontId="83" fillId="97" borderId="0" applyNumberFormat="0" applyBorder="0" applyAlignment="0" applyProtection="0"/>
    <xf numFmtId="0" fontId="83" fillId="13" borderId="0" applyNumberFormat="0" applyBorder="0" applyAlignment="0" applyProtection="0"/>
    <xf numFmtId="0" fontId="55" fillId="5" borderId="0" applyNumberFormat="0" applyBorder="0" applyAlignment="0" applyProtection="0"/>
    <xf numFmtId="0" fontId="11" fillId="10" borderId="0" applyNumberFormat="0" applyBorder="0" applyAlignment="0" applyProtection="0"/>
    <xf numFmtId="0" fontId="83" fillId="98" borderId="0" applyNumberFormat="0" applyBorder="0" applyAlignment="0" applyProtection="0"/>
    <xf numFmtId="0" fontId="83" fillId="98" borderId="0" applyNumberFormat="0" applyBorder="0" applyAlignment="0" applyProtection="0"/>
    <xf numFmtId="0" fontId="83" fillId="98" borderId="0" applyNumberFormat="0" applyBorder="0" applyAlignment="0" applyProtection="0"/>
    <xf numFmtId="0" fontId="83" fillId="98" borderId="0" applyNumberFormat="0" applyBorder="0" applyAlignment="0" applyProtection="0"/>
    <xf numFmtId="0" fontId="83" fillId="98" borderId="0" applyNumberFormat="0" applyBorder="0" applyAlignment="0" applyProtection="0"/>
    <xf numFmtId="0" fontId="83" fillId="98" borderId="0" applyNumberFormat="0" applyBorder="0" applyAlignment="0" applyProtection="0"/>
    <xf numFmtId="0" fontId="83" fillId="98" borderId="0" applyNumberFormat="0" applyBorder="0" applyAlignment="0" applyProtection="0"/>
    <xf numFmtId="0" fontId="83" fillId="98" borderId="0" applyNumberFormat="0" applyBorder="0" applyAlignment="0" applyProtection="0"/>
    <xf numFmtId="0" fontId="83" fillId="98" borderId="0" applyNumberFormat="0" applyBorder="0" applyAlignment="0" applyProtection="0"/>
    <xf numFmtId="0" fontId="55" fillId="11" borderId="0" applyNumberFormat="0" applyBorder="0" applyAlignment="0" applyProtection="0"/>
    <xf numFmtId="0" fontId="11" fillId="2" borderId="0" applyNumberFormat="0" applyBorder="0" applyAlignment="0" applyProtection="0"/>
    <xf numFmtId="0" fontId="83" fillId="99" borderId="0" applyNumberFormat="0" applyBorder="0" applyAlignment="0" applyProtection="0"/>
    <xf numFmtId="0" fontId="83" fillId="99" borderId="0" applyNumberFormat="0" applyBorder="0" applyAlignment="0" applyProtection="0"/>
    <xf numFmtId="0" fontId="83" fillId="99" borderId="0" applyNumberFormat="0" applyBorder="0" applyAlignment="0" applyProtection="0"/>
    <xf numFmtId="0" fontId="83" fillId="99" borderId="0" applyNumberFormat="0" applyBorder="0" applyAlignment="0" applyProtection="0"/>
    <xf numFmtId="0" fontId="83" fillId="99" borderId="0" applyNumberFormat="0" applyBorder="0" applyAlignment="0" applyProtection="0"/>
    <xf numFmtId="0" fontId="83" fillId="99" borderId="0" applyNumberFormat="0" applyBorder="0" applyAlignment="0" applyProtection="0"/>
    <xf numFmtId="0" fontId="83" fillId="99" borderId="0" applyNumberFormat="0" applyBorder="0" applyAlignment="0" applyProtection="0"/>
    <xf numFmtId="0" fontId="83" fillId="99" borderId="0" applyNumberFormat="0" applyBorder="0" applyAlignment="0" applyProtection="0"/>
    <xf numFmtId="0" fontId="83" fillId="99" borderId="0" applyNumberFormat="0" applyBorder="0" applyAlignment="0" applyProtection="0"/>
    <xf numFmtId="0" fontId="55" fillId="7" borderId="0" applyNumberFormat="0" applyBorder="0" applyAlignment="0" applyProtection="0"/>
    <xf numFmtId="0" fontId="11" fillId="15" borderId="0" applyNumberFormat="0" applyBorder="0" applyAlignment="0" applyProtection="0"/>
    <xf numFmtId="0" fontId="83" fillId="100" borderId="0" applyNumberFormat="0" applyBorder="0" applyAlignment="0" applyProtection="0"/>
    <xf numFmtId="0" fontId="83" fillId="100" borderId="0" applyNumberFormat="0" applyBorder="0" applyAlignment="0" applyProtection="0"/>
    <xf numFmtId="0" fontId="83" fillId="100" borderId="0" applyNumberFormat="0" applyBorder="0" applyAlignment="0" applyProtection="0"/>
    <xf numFmtId="0" fontId="83" fillId="100" borderId="0" applyNumberFormat="0" applyBorder="0" applyAlignment="0" applyProtection="0"/>
    <xf numFmtId="0" fontId="83" fillId="100" borderId="0" applyNumberFormat="0" applyBorder="0" applyAlignment="0" applyProtection="0"/>
    <xf numFmtId="0" fontId="83" fillId="100" borderId="0" applyNumberFormat="0" applyBorder="0" applyAlignment="0" applyProtection="0"/>
    <xf numFmtId="0" fontId="83" fillId="100" borderId="0" applyNumberFormat="0" applyBorder="0" applyAlignment="0" applyProtection="0"/>
    <xf numFmtId="0" fontId="83" fillId="100" borderId="0" applyNumberFormat="0" applyBorder="0" applyAlignment="0" applyProtection="0"/>
    <xf numFmtId="0" fontId="83" fillId="100" borderId="0" applyNumberFormat="0" applyBorder="0" applyAlignment="0" applyProtection="0"/>
    <xf numFmtId="0" fontId="83" fillId="95" borderId="0" applyNumberFormat="0" applyBorder="0" applyAlignment="0" applyProtection="0"/>
    <xf numFmtId="0" fontId="83" fillId="95" borderId="0" applyNumberFormat="0" applyBorder="0" applyAlignment="0" applyProtection="0"/>
    <xf numFmtId="0" fontId="83" fillId="95" borderId="0" applyNumberFormat="0" applyBorder="0" applyAlignment="0" applyProtection="0"/>
    <xf numFmtId="0" fontId="83" fillId="95" borderId="0" applyNumberFormat="0" applyBorder="0" applyAlignment="0" applyProtection="0"/>
    <xf numFmtId="0" fontId="83" fillId="95" borderId="0" applyNumberFormat="0" applyBorder="0" applyAlignment="0" applyProtection="0"/>
    <xf numFmtId="0" fontId="83" fillId="95" borderId="0" applyNumberFormat="0" applyBorder="0" applyAlignment="0" applyProtection="0"/>
    <xf numFmtId="0" fontId="83" fillId="95" borderId="0" applyNumberFormat="0" applyBorder="0" applyAlignment="0" applyProtection="0"/>
    <xf numFmtId="0" fontId="83" fillId="95" borderId="0" applyNumberFormat="0" applyBorder="0" applyAlignment="0" applyProtection="0"/>
    <xf numFmtId="0" fontId="83" fillId="95" borderId="0" applyNumberFormat="0" applyBorder="0" applyAlignment="0" applyProtection="0"/>
    <xf numFmtId="0" fontId="83" fillId="95" borderId="0" applyNumberFormat="0" applyBorder="0" applyAlignment="0" applyProtection="0"/>
    <xf numFmtId="0" fontId="11" fillId="2" borderId="0" applyNumberFormat="0" applyBorder="0" applyAlignment="0" applyProtection="0"/>
    <xf numFmtId="0" fontId="83" fillId="95" borderId="0" applyNumberFormat="0" applyBorder="0" applyAlignment="0" applyProtection="0"/>
    <xf numFmtId="0" fontId="83" fillId="95" borderId="0" applyNumberFormat="0" applyBorder="0" applyAlignment="0" applyProtection="0"/>
    <xf numFmtId="0" fontId="11" fillId="2" borderId="0" applyNumberFormat="0" applyBorder="0" applyAlignment="0" applyProtection="0"/>
    <xf numFmtId="0" fontId="83" fillId="95" borderId="0" applyNumberFormat="0" applyBorder="0" applyAlignment="0" applyProtection="0"/>
    <xf numFmtId="0" fontId="83" fillId="95" borderId="0" applyNumberFormat="0" applyBorder="0" applyAlignment="0" applyProtection="0"/>
    <xf numFmtId="0" fontId="11" fillId="2" borderId="0" applyNumberFormat="0" applyBorder="0" applyAlignment="0" applyProtection="0"/>
    <xf numFmtId="0" fontId="83" fillId="95" borderId="0" applyNumberFormat="0" applyBorder="0" applyAlignment="0" applyProtection="0"/>
    <xf numFmtId="0" fontId="83" fillId="95" borderId="0" applyNumberFormat="0" applyBorder="0" applyAlignment="0" applyProtection="0"/>
    <xf numFmtId="0" fontId="11" fillId="2" borderId="0" applyNumberFormat="0" applyBorder="0" applyAlignment="0" applyProtection="0"/>
    <xf numFmtId="0" fontId="83" fillId="95" borderId="0" applyNumberFormat="0" applyBorder="0" applyAlignment="0" applyProtection="0"/>
    <xf numFmtId="0" fontId="83" fillId="95" borderId="0" applyNumberFormat="0" applyBorder="0" applyAlignment="0" applyProtection="0"/>
    <xf numFmtId="0" fontId="11" fillId="2" borderId="0" applyNumberFormat="0" applyBorder="0" applyAlignment="0" applyProtection="0"/>
    <xf numFmtId="0" fontId="83" fillId="95" borderId="0" applyNumberFormat="0" applyBorder="0" applyAlignment="0" applyProtection="0"/>
    <xf numFmtId="0" fontId="83" fillId="95" borderId="0" applyNumberFormat="0" applyBorder="0" applyAlignment="0" applyProtection="0"/>
    <xf numFmtId="0" fontId="11" fillId="2" borderId="0" applyNumberFormat="0" applyBorder="0" applyAlignment="0" applyProtection="0"/>
    <xf numFmtId="0" fontId="83" fillId="95" borderId="0" applyNumberFormat="0" applyBorder="0" applyAlignment="0" applyProtection="0"/>
    <xf numFmtId="0" fontId="83" fillId="95" borderId="0" applyNumberFormat="0" applyBorder="0" applyAlignment="0" applyProtection="0"/>
    <xf numFmtId="0" fontId="83" fillId="95" borderId="0" applyNumberFormat="0" applyBorder="0" applyAlignment="0" applyProtection="0"/>
    <xf numFmtId="0" fontId="83" fillId="95" borderId="0" applyNumberFormat="0" applyBorder="0" applyAlignment="0" applyProtection="0"/>
    <xf numFmtId="0" fontId="83" fillId="95" borderId="0" applyNumberFormat="0" applyBorder="0" applyAlignment="0" applyProtection="0"/>
    <xf numFmtId="0" fontId="83" fillId="95" borderId="0" applyNumberFormat="0" applyBorder="0" applyAlignment="0" applyProtection="0"/>
    <xf numFmtId="0" fontId="83" fillId="96" borderId="0" applyNumberFormat="0" applyBorder="0" applyAlignment="0" applyProtection="0"/>
    <xf numFmtId="0" fontId="83" fillId="96" borderId="0" applyNumberFormat="0" applyBorder="0" applyAlignment="0" applyProtection="0"/>
    <xf numFmtId="0" fontId="83" fillId="96" borderId="0" applyNumberFormat="0" applyBorder="0" applyAlignment="0" applyProtection="0"/>
    <xf numFmtId="0" fontId="83" fillId="96" borderId="0" applyNumberFormat="0" applyBorder="0" applyAlignment="0" applyProtection="0"/>
    <xf numFmtId="0" fontId="83" fillId="96" borderId="0" applyNumberFormat="0" applyBorder="0" applyAlignment="0" applyProtection="0"/>
    <xf numFmtId="0" fontId="83" fillId="96" borderId="0" applyNumberFormat="0" applyBorder="0" applyAlignment="0" applyProtection="0"/>
    <xf numFmtId="0" fontId="83" fillId="96" borderId="0" applyNumberFormat="0" applyBorder="0" applyAlignment="0" applyProtection="0"/>
    <xf numFmtId="0" fontId="83" fillId="96" borderId="0" applyNumberFormat="0" applyBorder="0" applyAlignment="0" applyProtection="0"/>
    <xf numFmtId="0" fontId="83" fillId="96" borderId="0" applyNumberFormat="0" applyBorder="0" applyAlignment="0" applyProtection="0"/>
    <xf numFmtId="0" fontId="83" fillId="96" borderId="0" applyNumberFormat="0" applyBorder="0" applyAlignment="0" applyProtection="0"/>
    <xf numFmtId="0" fontId="11" fillId="4" borderId="0" applyNumberFormat="0" applyBorder="0" applyAlignment="0" applyProtection="0"/>
    <xf numFmtId="0" fontId="83" fillId="96" borderId="0" applyNumberFormat="0" applyBorder="0" applyAlignment="0" applyProtection="0"/>
    <xf numFmtId="0" fontId="83" fillId="96" borderId="0" applyNumberFormat="0" applyBorder="0" applyAlignment="0" applyProtection="0"/>
    <xf numFmtId="0" fontId="11" fillId="4" borderId="0" applyNumberFormat="0" applyBorder="0" applyAlignment="0" applyProtection="0"/>
    <xf numFmtId="0" fontId="83" fillId="96" borderId="0" applyNumberFormat="0" applyBorder="0" applyAlignment="0" applyProtection="0"/>
    <xf numFmtId="0" fontId="83" fillId="96" borderId="0" applyNumberFormat="0" applyBorder="0" applyAlignment="0" applyProtection="0"/>
    <xf numFmtId="0" fontId="11" fillId="4" borderId="0" applyNumberFormat="0" applyBorder="0" applyAlignment="0" applyProtection="0"/>
    <xf numFmtId="0" fontId="83" fillId="96" borderId="0" applyNumberFormat="0" applyBorder="0" applyAlignment="0" applyProtection="0"/>
    <xf numFmtId="0" fontId="83" fillId="96" borderId="0" applyNumberFormat="0" applyBorder="0" applyAlignment="0" applyProtection="0"/>
    <xf numFmtId="0" fontId="11" fillId="4" borderId="0" applyNumberFormat="0" applyBorder="0" applyAlignment="0" applyProtection="0"/>
    <xf numFmtId="0" fontId="83" fillId="96" borderId="0" applyNumberFormat="0" applyBorder="0" applyAlignment="0" applyProtection="0"/>
    <xf numFmtId="0" fontId="83" fillId="96" borderId="0" applyNumberFormat="0" applyBorder="0" applyAlignment="0" applyProtection="0"/>
    <xf numFmtId="0" fontId="11" fillId="4" borderId="0" applyNumberFormat="0" applyBorder="0" applyAlignment="0" applyProtection="0"/>
    <xf numFmtId="0" fontId="83" fillId="96" borderId="0" applyNumberFormat="0" applyBorder="0" applyAlignment="0" applyProtection="0"/>
    <xf numFmtId="0" fontId="83" fillId="96" borderId="0" applyNumberFormat="0" applyBorder="0" applyAlignment="0" applyProtection="0"/>
    <xf numFmtId="0" fontId="11" fillId="4" borderId="0" applyNumberFormat="0" applyBorder="0" applyAlignment="0" applyProtection="0"/>
    <xf numFmtId="0" fontId="83" fillId="96" borderId="0" applyNumberFormat="0" applyBorder="0" applyAlignment="0" applyProtection="0"/>
    <xf numFmtId="0" fontId="83" fillId="96" borderId="0" applyNumberFormat="0" applyBorder="0" applyAlignment="0" applyProtection="0"/>
    <xf numFmtId="0" fontId="83" fillId="96" borderId="0" applyNumberFormat="0" applyBorder="0" applyAlignment="0" applyProtection="0"/>
    <xf numFmtId="0" fontId="83" fillId="96" borderId="0" applyNumberFormat="0" applyBorder="0" applyAlignment="0" applyProtection="0"/>
    <xf numFmtId="0" fontId="83" fillId="96" borderId="0" applyNumberFormat="0" applyBorder="0" applyAlignment="0" applyProtection="0"/>
    <xf numFmtId="0" fontId="83" fillId="96" borderId="0" applyNumberFormat="0" applyBorder="0" applyAlignment="0" applyProtection="0"/>
    <xf numFmtId="0" fontId="83" fillId="97" borderId="0" applyNumberFormat="0" applyBorder="0" applyAlignment="0" applyProtection="0"/>
    <xf numFmtId="0" fontId="83" fillId="97" borderId="0" applyNumberFormat="0" applyBorder="0" applyAlignment="0" applyProtection="0"/>
    <xf numFmtId="0" fontId="83" fillId="97" borderId="0" applyNumberFormat="0" applyBorder="0" applyAlignment="0" applyProtection="0"/>
    <xf numFmtId="0" fontId="83" fillId="97" borderId="0" applyNumberFormat="0" applyBorder="0" applyAlignment="0" applyProtection="0"/>
    <xf numFmtId="0" fontId="83" fillId="97" borderId="0" applyNumberFormat="0" applyBorder="0" applyAlignment="0" applyProtection="0"/>
    <xf numFmtId="0" fontId="83" fillId="97" borderId="0" applyNumberFormat="0" applyBorder="0" applyAlignment="0" applyProtection="0"/>
    <xf numFmtId="0" fontId="83" fillId="97" borderId="0" applyNumberFormat="0" applyBorder="0" applyAlignment="0" applyProtection="0"/>
    <xf numFmtId="0" fontId="83" fillId="97" borderId="0" applyNumberFormat="0" applyBorder="0" applyAlignment="0" applyProtection="0"/>
    <xf numFmtId="0" fontId="83" fillId="97" borderId="0" applyNumberFormat="0" applyBorder="0" applyAlignment="0" applyProtection="0"/>
    <xf numFmtId="0" fontId="83" fillId="97" borderId="0" applyNumberFormat="0" applyBorder="0" applyAlignment="0" applyProtection="0"/>
    <xf numFmtId="0" fontId="11" fillId="13" borderId="0" applyNumberFormat="0" applyBorder="0" applyAlignment="0" applyProtection="0"/>
    <xf numFmtId="0" fontId="83" fillId="97" borderId="0" applyNumberFormat="0" applyBorder="0" applyAlignment="0" applyProtection="0"/>
    <xf numFmtId="0" fontId="83" fillId="97" borderId="0" applyNumberFormat="0" applyBorder="0" applyAlignment="0" applyProtection="0"/>
    <xf numFmtId="0" fontId="11" fillId="13" borderId="0" applyNumberFormat="0" applyBorder="0" applyAlignment="0" applyProtection="0"/>
    <xf numFmtId="0" fontId="83" fillId="97" borderId="0" applyNumberFormat="0" applyBorder="0" applyAlignment="0" applyProtection="0"/>
    <xf numFmtId="0" fontId="83" fillId="97" borderId="0" applyNumberFormat="0" applyBorder="0" applyAlignment="0" applyProtection="0"/>
    <xf numFmtId="0" fontId="11" fillId="13" borderId="0" applyNumberFormat="0" applyBorder="0" applyAlignment="0" applyProtection="0"/>
    <xf numFmtId="0" fontId="83" fillId="97" borderId="0" applyNumberFormat="0" applyBorder="0" applyAlignment="0" applyProtection="0"/>
    <xf numFmtId="0" fontId="83" fillId="97" borderId="0" applyNumberFormat="0" applyBorder="0" applyAlignment="0" applyProtection="0"/>
    <xf numFmtId="0" fontId="11" fillId="13" borderId="0" applyNumberFormat="0" applyBorder="0" applyAlignment="0" applyProtection="0"/>
    <xf numFmtId="0" fontId="83" fillId="97" borderId="0" applyNumberFormat="0" applyBorder="0" applyAlignment="0" applyProtection="0"/>
    <xf numFmtId="0" fontId="83" fillId="97" borderId="0" applyNumberFormat="0" applyBorder="0" applyAlignment="0" applyProtection="0"/>
    <xf numFmtId="0" fontId="11" fillId="13" borderId="0" applyNumberFormat="0" applyBorder="0" applyAlignment="0" applyProtection="0"/>
    <xf numFmtId="0" fontId="83" fillId="97" borderId="0" applyNumberFormat="0" applyBorder="0" applyAlignment="0" applyProtection="0"/>
    <xf numFmtId="0" fontId="83" fillId="97" borderId="0" applyNumberFormat="0" applyBorder="0" applyAlignment="0" applyProtection="0"/>
    <xf numFmtId="0" fontId="11" fillId="13" borderId="0" applyNumberFormat="0" applyBorder="0" applyAlignment="0" applyProtection="0"/>
    <xf numFmtId="0" fontId="83" fillId="97" borderId="0" applyNumberFormat="0" applyBorder="0" applyAlignment="0" applyProtection="0"/>
    <xf numFmtId="0" fontId="83" fillId="97" borderId="0" applyNumberFormat="0" applyBorder="0" applyAlignment="0" applyProtection="0"/>
    <xf numFmtId="0" fontId="83" fillId="97" borderId="0" applyNumberFormat="0" applyBorder="0" applyAlignment="0" applyProtection="0"/>
    <xf numFmtId="0" fontId="83" fillId="97" borderId="0" applyNumberFormat="0" applyBorder="0" applyAlignment="0" applyProtection="0"/>
    <xf numFmtId="0" fontId="83" fillId="97" borderId="0" applyNumberFormat="0" applyBorder="0" applyAlignment="0" applyProtection="0"/>
    <xf numFmtId="0" fontId="83" fillId="97" borderId="0" applyNumberFormat="0" applyBorder="0" applyAlignment="0" applyProtection="0"/>
    <xf numFmtId="0" fontId="83" fillId="98" borderId="0" applyNumberFormat="0" applyBorder="0" applyAlignment="0" applyProtection="0"/>
    <xf numFmtId="0" fontId="83" fillId="98" borderId="0" applyNumberFormat="0" applyBorder="0" applyAlignment="0" applyProtection="0"/>
    <xf numFmtId="0" fontId="83" fillId="98" borderId="0" applyNumberFormat="0" applyBorder="0" applyAlignment="0" applyProtection="0"/>
    <xf numFmtId="0" fontId="83" fillId="98" borderId="0" applyNumberFormat="0" applyBorder="0" applyAlignment="0" applyProtection="0"/>
    <xf numFmtId="0" fontId="83" fillId="98" borderId="0" applyNumberFormat="0" applyBorder="0" applyAlignment="0" applyProtection="0"/>
    <xf numFmtId="0" fontId="83" fillId="98" borderId="0" applyNumberFormat="0" applyBorder="0" applyAlignment="0" applyProtection="0"/>
    <xf numFmtId="0" fontId="83" fillId="98" borderId="0" applyNumberFormat="0" applyBorder="0" applyAlignment="0" applyProtection="0"/>
    <xf numFmtId="0" fontId="83" fillId="98" borderId="0" applyNumberFormat="0" applyBorder="0" applyAlignment="0" applyProtection="0"/>
    <xf numFmtId="0" fontId="83" fillId="98" borderId="0" applyNumberFormat="0" applyBorder="0" applyAlignment="0" applyProtection="0"/>
    <xf numFmtId="0" fontId="83" fillId="98" borderId="0" applyNumberFormat="0" applyBorder="0" applyAlignment="0" applyProtection="0"/>
    <xf numFmtId="0" fontId="11" fillId="10" borderId="0" applyNumberFormat="0" applyBorder="0" applyAlignment="0" applyProtection="0"/>
    <xf numFmtId="0" fontId="83" fillId="98" borderId="0" applyNumberFormat="0" applyBorder="0" applyAlignment="0" applyProtection="0"/>
    <xf numFmtId="0" fontId="83" fillId="98" borderId="0" applyNumberFormat="0" applyBorder="0" applyAlignment="0" applyProtection="0"/>
    <xf numFmtId="0" fontId="11" fillId="10" borderId="0" applyNumberFormat="0" applyBorder="0" applyAlignment="0" applyProtection="0"/>
    <xf numFmtId="0" fontId="83" fillId="98" borderId="0" applyNumberFormat="0" applyBorder="0" applyAlignment="0" applyProtection="0"/>
    <xf numFmtId="0" fontId="83" fillId="98" borderId="0" applyNumberFormat="0" applyBorder="0" applyAlignment="0" applyProtection="0"/>
    <xf numFmtId="0" fontId="11" fillId="10" borderId="0" applyNumberFormat="0" applyBorder="0" applyAlignment="0" applyProtection="0"/>
    <xf numFmtId="0" fontId="83" fillId="98" borderId="0" applyNumberFormat="0" applyBorder="0" applyAlignment="0" applyProtection="0"/>
    <xf numFmtId="0" fontId="83" fillId="98" borderId="0" applyNumberFormat="0" applyBorder="0" applyAlignment="0" applyProtection="0"/>
    <xf numFmtId="0" fontId="11" fillId="10" borderId="0" applyNumberFormat="0" applyBorder="0" applyAlignment="0" applyProtection="0"/>
    <xf numFmtId="0" fontId="83" fillId="98" borderId="0" applyNumberFormat="0" applyBorder="0" applyAlignment="0" applyProtection="0"/>
    <xf numFmtId="0" fontId="83" fillId="98" borderId="0" applyNumberFormat="0" applyBorder="0" applyAlignment="0" applyProtection="0"/>
    <xf numFmtId="0" fontId="11" fillId="10" borderId="0" applyNumberFormat="0" applyBorder="0" applyAlignment="0" applyProtection="0"/>
    <xf numFmtId="0" fontId="83" fillId="98" borderId="0" applyNumberFormat="0" applyBorder="0" applyAlignment="0" applyProtection="0"/>
    <xf numFmtId="0" fontId="83" fillId="98" borderId="0" applyNumberFormat="0" applyBorder="0" applyAlignment="0" applyProtection="0"/>
    <xf numFmtId="0" fontId="11" fillId="10" borderId="0" applyNumberFormat="0" applyBorder="0" applyAlignment="0" applyProtection="0"/>
    <xf numFmtId="0" fontId="83" fillId="98" borderId="0" applyNumberFormat="0" applyBorder="0" applyAlignment="0" applyProtection="0"/>
    <xf numFmtId="0" fontId="83" fillId="98" borderId="0" applyNumberFormat="0" applyBorder="0" applyAlignment="0" applyProtection="0"/>
    <xf numFmtId="0" fontId="83" fillId="98" borderId="0" applyNumberFormat="0" applyBorder="0" applyAlignment="0" applyProtection="0"/>
    <xf numFmtId="0" fontId="83" fillId="98" borderId="0" applyNumberFormat="0" applyBorder="0" applyAlignment="0" applyProtection="0"/>
    <xf numFmtId="0" fontId="83" fillId="98" borderId="0" applyNumberFormat="0" applyBorder="0" applyAlignment="0" applyProtection="0"/>
    <xf numFmtId="0" fontId="83" fillId="98" borderId="0" applyNumberFormat="0" applyBorder="0" applyAlignment="0" applyProtection="0"/>
    <xf numFmtId="0" fontId="83" fillId="99" borderId="0" applyNumberFormat="0" applyBorder="0" applyAlignment="0" applyProtection="0"/>
    <xf numFmtId="0" fontId="83" fillId="99" borderId="0" applyNumberFormat="0" applyBorder="0" applyAlignment="0" applyProtection="0"/>
    <xf numFmtId="0" fontId="83" fillId="99" borderId="0" applyNumberFormat="0" applyBorder="0" applyAlignment="0" applyProtection="0"/>
    <xf numFmtId="0" fontId="83" fillId="99" borderId="0" applyNumberFormat="0" applyBorder="0" applyAlignment="0" applyProtection="0"/>
    <xf numFmtId="0" fontId="83" fillId="99" borderId="0" applyNumberFormat="0" applyBorder="0" applyAlignment="0" applyProtection="0"/>
    <xf numFmtId="0" fontId="83" fillId="99" borderId="0" applyNumberFormat="0" applyBorder="0" applyAlignment="0" applyProtection="0"/>
    <xf numFmtId="0" fontId="83" fillId="99" borderId="0" applyNumberFormat="0" applyBorder="0" applyAlignment="0" applyProtection="0"/>
    <xf numFmtId="0" fontId="83" fillId="99" borderId="0" applyNumberFormat="0" applyBorder="0" applyAlignment="0" applyProtection="0"/>
    <xf numFmtId="0" fontId="83" fillId="99" borderId="0" applyNumberFormat="0" applyBorder="0" applyAlignment="0" applyProtection="0"/>
    <xf numFmtId="0" fontId="83" fillId="99" borderId="0" applyNumberFormat="0" applyBorder="0" applyAlignment="0" applyProtection="0"/>
    <xf numFmtId="0" fontId="11" fillId="2" borderId="0" applyNumberFormat="0" applyBorder="0" applyAlignment="0" applyProtection="0"/>
    <xf numFmtId="0" fontId="83" fillId="99" borderId="0" applyNumberFormat="0" applyBorder="0" applyAlignment="0" applyProtection="0"/>
    <xf numFmtId="0" fontId="83" fillId="99" borderId="0" applyNumberFormat="0" applyBorder="0" applyAlignment="0" applyProtection="0"/>
    <xf numFmtId="0" fontId="11" fillId="2" borderId="0" applyNumberFormat="0" applyBorder="0" applyAlignment="0" applyProtection="0"/>
    <xf numFmtId="0" fontId="83" fillId="99" borderId="0" applyNumberFormat="0" applyBorder="0" applyAlignment="0" applyProtection="0"/>
    <xf numFmtId="0" fontId="83" fillId="99" borderId="0" applyNumberFormat="0" applyBorder="0" applyAlignment="0" applyProtection="0"/>
    <xf numFmtId="0" fontId="11" fillId="2" borderId="0" applyNumberFormat="0" applyBorder="0" applyAlignment="0" applyProtection="0"/>
    <xf numFmtId="0" fontId="83" fillId="99" borderId="0" applyNumberFormat="0" applyBorder="0" applyAlignment="0" applyProtection="0"/>
    <xf numFmtId="0" fontId="83" fillId="99" borderId="0" applyNumberFormat="0" applyBorder="0" applyAlignment="0" applyProtection="0"/>
    <xf numFmtId="0" fontId="11" fillId="2" borderId="0" applyNumberFormat="0" applyBorder="0" applyAlignment="0" applyProtection="0"/>
    <xf numFmtId="0" fontId="83" fillId="99" borderId="0" applyNumberFormat="0" applyBorder="0" applyAlignment="0" applyProtection="0"/>
    <xf numFmtId="0" fontId="83" fillId="99" borderId="0" applyNumberFormat="0" applyBorder="0" applyAlignment="0" applyProtection="0"/>
    <xf numFmtId="0" fontId="11" fillId="2" borderId="0" applyNumberFormat="0" applyBorder="0" applyAlignment="0" applyProtection="0"/>
    <xf numFmtId="0" fontId="83" fillId="99" borderId="0" applyNumberFormat="0" applyBorder="0" applyAlignment="0" applyProtection="0"/>
    <xf numFmtId="0" fontId="83" fillId="99" borderId="0" applyNumberFormat="0" applyBorder="0" applyAlignment="0" applyProtection="0"/>
    <xf numFmtId="0" fontId="11" fillId="2" borderId="0" applyNumberFormat="0" applyBorder="0" applyAlignment="0" applyProtection="0"/>
    <xf numFmtId="0" fontId="83" fillId="99" borderId="0" applyNumberFormat="0" applyBorder="0" applyAlignment="0" applyProtection="0"/>
    <xf numFmtId="0" fontId="83" fillId="99" borderId="0" applyNumberFormat="0" applyBorder="0" applyAlignment="0" applyProtection="0"/>
    <xf numFmtId="0" fontId="83" fillId="99" borderId="0" applyNumberFormat="0" applyBorder="0" applyAlignment="0" applyProtection="0"/>
    <xf numFmtId="0" fontId="83" fillId="99" borderId="0" applyNumberFormat="0" applyBorder="0" applyAlignment="0" applyProtection="0"/>
    <xf numFmtId="0" fontId="83" fillId="99" borderId="0" applyNumberFormat="0" applyBorder="0" applyAlignment="0" applyProtection="0"/>
    <xf numFmtId="0" fontId="83" fillId="99" borderId="0" applyNumberFormat="0" applyBorder="0" applyAlignment="0" applyProtection="0"/>
    <xf numFmtId="0" fontId="83" fillId="100" borderId="0" applyNumberFormat="0" applyBorder="0" applyAlignment="0" applyProtection="0"/>
    <xf numFmtId="0" fontId="83" fillId="100" borderId="0" applyNumberFormat="0" applyBorder="0" applyAlignment="0" applyProtection="0"/>
    <xf numFmtId="0" fontId="83" fillId="100" borderId="0" applyNumberFormat="0" applyBorder="0" applyAlignment="0" applyProtection="0"/>
    <xf numFmtId="0" fontId="83" fillId="100" borderId="0" applyNumberFormat="0" applyBorder="0" applyAlignment="0" applyProtection="0"/>
    <xf numFmtId="0" fontId="83" fillId="100" borderId="0" applyNumberFormat="0" applyBorder="0" applyAlignment="0" applyProtection="0"/>
    <xf numFmtId="0" fontId="83" fillId="100" borderId="0" applyNumberFormat="0" applyBorder="0" applyAlignment="0" applyProtection="0"/>
    <xf numFmtId="0" fontId="83" fillId="100" borderId="0" applyNumberFormat="0" applyBorder="0" applyAlignment="0" applyProtection="0"/>
    <xf numFmtId="0" fontId="83" fillId="100" borderId="0" applyNumberFormat="0" applyBorder="0" applyAlignment="0" applyProtection="0"/>
    <xf numFmtId="0" fontId="83" fillId="100" borderId="0" applyNumberFormat="0" applyBorder="0" applyAlignment="0" applyProtection="0"/>
    <xf numFmtId="0" fontId="83" fillId="100" borderId="0" applyNumberFormat="0" applyBorder="0" applyAlignment="0" applyProtection="0"/>
    <xf numFmtId="0" fontId="11" fillId="15" borderId="0" applyNumberFormat="0" applyBorder="0" applyAlignment="0" applyProtection="0"/>
    <xf numFmtId="0" fontId="83" fillId="100" borderId="0" applyNumberFormat="0" applyBorder="0" applyAlignment="0" applyProtection="0"/>
    <xf numFmtId="0" fontId="83" fillId="100" borderId="0" applyNumberFormat="0" applyBorder="0" applyAlignment="0" applyProtection="0"/>
    <xf numFmtId="0" fontId="11" fillId="15" borderId="0" applyNumberFormat="0" applyBorder="0" applyAlignment="0" applyProtection="0"/>
    <xf numFmtId="0" fontId="83" fillId="100" borderId="0" applyNumberFormat="0" applyBorder="0" applyAlignment="0" applyProtection="0"/>
    <xf numFmtId="0" fontId="83" fillId="100" borderId="0" applyNumberFormat="0" applyBorder="0" applyAlignment="0" applyProtection="0"/>
    <xf numFmtId="0" fontId="11" fillId="15" borderId="0" applyNumberFormat="0" applyBorder="0" applyAlignment="0" applyProtection="0"/>
    <xf numFmtId="0" fontId="83" fillId="100" borderId="0" applyNumberFormat="0" applyBorder="0" applyAlignment="0" applyProtection="0"/>
    <xf numFmtId="0" fontId="83" fillId="100" borderId="0" applyNumberFormat="0" applyBorder="0" applyAlignment="0" applyProtection="0"/>
    <xf numFmtId="0" fontId="11" fillId="15" borderId="0" applyNumberFormat="0" applyBorder="0" applyAlignment="0" applyProtection="0"/>
    <xf numFmtId="0" fontId="83" fillId="100" borderId="0" applyNumberFormat="0" applyBorder="0" applyAlignment="0" applyProtection="0"/>
    <xf numFmtId="0" fontId="83" fillId="100" borderId="0" applyNumberFormat="0" applyBorder="0" applyAlignment="0" applyProtection="0"/>
    <xf numFmtId="0" fontId="11" fillId="15" borderId="0" applyNumberFormat="0" applyBorder="0" applyAlignment="0" applyProtection="0"/>
    <xf numFmtId="0" fontId="83" fillId="100" borderId="0" applyNumberFormat="0" applyBorder="0" applyAlignment="0" applyProtection="0"/>
    <xf numFmtId="0" fontId="83" fillId="100" borderId="0" applyNumberFormat="0" applyBorder="0" applyAlignment="0" applyProtection="0"/>
    <xf numFmtId="0" fontId="11" fillId="15" borderId="0" applyNumberFormat="0" applyBorder="0" applyAlignment="0" applyProtection="0"/>
    <xf numFmtId="0" fontId="83" fillId="100" borderId="0" applyNumberFormat="0" applyBorder="0" applyAlignment="0" applyProtection="0"/>
    <xf numFmtId="0" fontId="83" fillId="100" borderId="0" applyNumberFormat="0" applyBorder="0" applyAlignment="0" applyProtection="0"/>
    <xf numFmtId="0" fontId="83" fillId="100" borderId="0" applyNumberFormat="0" applyBorder="0" applyAlignment="0" applyProtection="0"/>
    <xf numFmtId="0" fontId="83" fillId="100" borderId="0" applyNumberFormat="0" applyBorder="0" applyAlignment="0" applyProtection="0"/>
    <xf numFmtId="0" fontId="83" fillId="100" borderId="0" applyNumberFormat="0" applyBorder="0" applyAlignment="0" applyProtection="0"/>
    <xf numFmtId="0" fontId="83" fillId="100" borderId="0" applyNumberFormat="0" applyBorder="0" applyAlignment="0" applyProtection="0"/>
    <xf numFmtId="0" fontId="12" fillId="11" borderId="0" applyNumberFormat="0" applyBorder="0" applyAlignment="0" applyProtection="0"/>
    <xf numFmtId="0" fontId="12" fillId="16" borderId="0" applyNumberFormat="0" applyBorder="0" applyAlignment="0" applyProtection="0"/>
    <xf numFmtId="0" fontId="84" fillId="101" borderId="0" applyNumberFormat="0" applyBorder="0" applyAlignment="0" applyProtection="0"/>
    <xf numFmtId="0" fontId="12" fillId="18" borderId="0" applyNumberFormat="0" applyBorder="0" applyAlignment="0" applyProtection="0"/>
    <xf numFmtId="0" fontId="12" fillId="4" borderId="0" applyNumberFormat="0" applyBorder="0" applyAlignment="0" applyProtection="0"/>
    <xf numFmtId="0" fontId="84" fillId="102" borderId="0" applyNumberFormat="0" applyBorder="0" applyAlignment="0" applyProtection="0"/>
    <xf numFmtId="0" fontId="12" fillId="15" borderId="0" applyNumberFormat="0" applyBorder="0" applyAlignment="0" applyProtection="0"/>
    <xf numFmtId="0" fontId="12" fillId="13" borderId="0" applyNumberFormat="0" applyBorder="0" applyAlignment="0" applyProtection="0"/>
    <xf numFmtId="0" fontId="84" fillId="13" borderId="0" applyNumberFormat="0" applyBorder="0" applyAlignment="0" applyProtection="0"/>
    <xf numFmtId="0" fontId="84" fillId="103" borderId="0" applyNumberFormat="0" applyBorder="0" applyAlignment="0" applyProtection="0"/>
    <xf numFmtId="0" fontId="12" fillId="5" borderId="0" applyNumberFormat="0" applyBorder="0" applyAlignment="0" applyProtection="0"/>
    <xf numFmtId="0" fontId="12" fillId="19" borderId="0" applyNumberFormat="0" applyBorder="0" applyAlignment="0" applyProtection="0"/>
    <xf numFmtId="172" fontId="84" fillId="104" borderId="0" applyNumberFormat="0" applyBorder="0" applyAlignment="0" applyProtection="0"/>
    <xf numFmtId="0" fontId="84" fillId="19" borderId="0" applyNumberFormat="0" applyBorder="0" applyAlignment="0" applyProtection="0"/>
    <xf numFmtId="0" fontId="84" fillId="104" borderId="0" applyNumberFormat="0" applyBorder="0" applyAlignment="0" applyProtection="0"/>
    <xf numFmtId="0" fontId="12" fillId="11" borderId="0" applyNumberFormat="0" applyBorder="0" applyAlignment="0" applyProtection="0"/>
    <xf numFmtId="0" fontId="12" fillId="17" borderId="0" applyNumberFormat="0" applyBorder="0" applyAlignment="0" applyProtection="0"/>
    <xf numFmtId="0" fontId="84" fillId="105" borderId="0" applyNumberFormat="0" applyBorder="0" applyAlignment="0" applyProtection="0"/>
    <xf numFmtId="0" fontId="12" fillId="4" borderId="0" applyNumberFormat="0" applyBorder="0" applyAlignment="0" applyProtection="0"/>
    <xf numFmtId="0" fontId="12" fillId="20" borderId="0" applyNumberFormat="0" applyBorder="0" applyAlignment="0" applyProtection="0"/>
    <xf numFmtId="0" fontId="84" fillId="20" borderId="0" applyNumberFormat="0" applyBorder="0" applyAlignment="0" applyProtection="0"/>
    <xf numFmtId="0" fontId="84" fillId="106" borderId="0" applyNumberFormat="0" applyBorder="0" applyAlignment="0" applyProtection="0"/>
    <xf numFmtId="0" fontId="84" fillId="101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84" fillId="102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84" fillId="10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84" fillId="104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84" fillId="105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84" fillId="106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84" fillId="107" borderId="0" applyNumberFormat="0" applyBorder="0" applyAlignment="0" applyProtection="0"/>
    <xf numFmtId="0" fontId="84" fillId="107" borderId="0" applyNumberFormat="0" applyBorder="0" applyAlignment="0" applyProtection="0"/>
    <xf numFmtId="0" fontId="84" fillId="107" borderId="0" applyNumberFormat="0" applyBorder="0" applyAlignment="0" applyProtection="0"/>
    <xf numFmtId="0" fontId="84" fillId="107" borderId="0" applyNumberFormat="0" applyBorder="0" applyAlignment="0" applyProtection="0"/>
    <xf numFmtId="0" fontId="84" fillId="107" borderId="0" applyNumberFormat="0" applyBorder="0" applyAlignment="0" applyProtection="0"/>
    <xf numFmtId="0" fontId="84" fillId="107" borderId="0" applyNumberFormat="0" applyBorder="0" applyAlignment="0" applyProtection="0"/>
    <xf numFmtId="0" fontId="84" fillId="107" borderId="0" applyNumberFormat="0" applyBorder="0" applyAlignment="0" applyProtection="0"/>
    <xf numFmtId="0" fontId="84" fillId="107" borderId="0" applyNumberFormat="0" applyBorder="0" applyAlignment="0" applyProtection="0"/>
    <xf numFmtId="0" fontId="12" fillId="18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2" fillId="34" borderId="0" applyNumberFormat="0" applyBorder="0" applyAlignment="0" applyProtection="0"/>
    <xf numFmtId="0" fontId="12" fillId="32" borderId="0" applyNumberFormat="0" applyBorder="0" applyAlignment="0" applyProtection="0"/>
    <xf numFmtId="0" fontId="12" fillId="35" borderId="0" applyNumberFormat="0" applyBorder="0" applyAlignment="0" applyProtection="0"/>
    <xf numFmtId="0" fontId="84" fillId="108" borderId="0" applyNumberFormat="0" applyBorder="0" applyAlignment="0" applyProtection="0"/>
    <xf numFmtId="0" fontId="84" fillId="108" borderId="0" applyNumberFormat="0" applyBorder="0" applyAlignment="0" applyProtection="0"/>
    <xf numFmtId="0" fontId="84" fillId="108" borderId="0" applyNumberFormat="0" applyBorder="0" applyAlignment="0" applyProtection="0"/>
    <xf numFmtId="0" fontId="84" fillId="108" borderId="0" applyNumberFormat="0" applyBorder="0" applyAlignment="0" applyProtection="0"/>
    <xf numFmtId="0" fontId="84" fillId="108" borderId="0" applyNumberFormat="0" applyBorder="0" applyAlignment="0" applyProtection="0"/>
    <xf numFmtId="0" fontId="84" fillId="108" borderId="0" applyNumberFormat="0" applyBorder="0" applyAlignment="0" applyProtection="0"/>
    <xf numFmtId="0" fontId="84" fillId="108" borderId="0" applyNumberFormat="0" applyBorder="0" applyAlignment="0" applyProtection="0"/>
    <xf numFmtId="0" fontId="84" fillId="108" borderId="0" applyNumberFormat="0" applyBorder="0" applyAlignment="0" applyProtection="0"/>
    <xf numFmtId="0" fontId="12" fillId="15" borderId="0" applyNumberFormat="0" applyBorder="0" applyAlignment="0" applyProtection="0"/>
    <xf numFmtId="0" fontId="11" fillId="36" borderId="0" applyNumberFormat="0" applyBorder="0" applyAlignment="0" applyProtection="0"/>
    <xf numFmtId="0" fontId="1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1" fillId="33" borderId="0" applyNumberFormat="0" applyBorder="0" applyAlignment="0" applyProtection="0"/>
    <xf numFmtId="0" fontId="1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2" fillId="26" borderId="0" applyNumberFormat="0" applyBorder="0" applyAlignment="0" applyProtection="0"/>
    <xf numFmtId="0" fontId="12" fillId="39" borderId="0" applyNumberFormat="0" applyBorder="0" applyAlignment="0" applyProtection="0"/>
    <xf numFmtId="0" fontId="12" fillId="21" borderId="0" applyNumberFormat="0" applyBorder="0" applyAlignment="0" applyProtection="0"/>
    <xf numFmtId="0" fontId="84" fillId="109" borderId="0" applyNumberFormat="0" applyBorder="0" applyAlignment="0" applyProtection="0"/>
    <xf numFmtId="0" fontId="84" fillId="109" borderId="0" applyNumberFormat="0" applyBorder="0" applyAlignment="0" applyProtection="0"/>
    <xf numFmtId="0" fontId="84" fillId="109" borderId="0" applyNumberFormat="0" applyBorder="0" applyAlignment="0" applyProtection="0"/>
    <xf numFmtId="0" fontId="84" fillId="109" borderId="0" applyNumberFormat="0" applyBorder="0" applyAlignment="0" applyProtection="0"/>
    <xf numFmtId="0" fontId="84" fillId="109" borderId="0" applyNumberFormat="0" applyBorder="0" applyAlignment="0" applyProtection="0"/>
    <xf numFmtId="0" fontId="84" fillId="109" borderId="0" applyNumberFormat="0" applyBorder="0" applyAlignment="0" applyProtection="0"/>
    <xf numFmtId="0" fontId="84" fillId="109" borderId="0" applyNumberFormat="0" applyBorder="0" applyAlignment="0" applyProtection="0"/>
    <xf numFmtId="0" fontId="84" fillId="109" borderId="0" applyNumberFormat="0" applyBorder="0" applyAlignment="0" applyProtection="0"/>
    <xf numFmtId="0" fontId="12" fillId="41" borderId="0" applyNumberFormat="0" applyBorder="0" applyAlignment="0" applyProtection="0"/>
    <xf numFmtId="0" fontId="11" fillId="33" borderId="0" applyNumberFormat="0" applyBorder="0" applyAlignment="0" applyProtection="0"/>
    <xf numFmtId="0" fontId="1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1" fillId="26" borderId="0" applyNumberFormat="0" applyBorder="0" applyAlignment="0" applyProtection="0"/>
    <xf numFmtId="0" fontId="1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2" fillId="26" borderId="0" applyNumberFormat="0" applyBorder="0" applyAlignment="0" applyProtection="0"/>
    <xf numFmtId="0" fontId="12" fillId="33" borderId="0" applyNumberFormat="0" applyBorder="0" applyAlignment="0" applyProtection="0"/>
    <xf numFmtId="0" fontId="12" fillId="19" borderId="0" applyNumberFormat="0" applyBorder="0" applyAlignment="0" applyProtection="0"/>
    <xf numFmtId="0" fontId="84" fillId="110" borderId="0" applyNumberFormat="0" applyBorder="0" applyAlignment="0" applyProtection="0"/>
    <xf numFmtId="0" fontId="84" fillId="110" borderId="0" applyNumberFormat="0" applyBorder="0" applyAlignment="0" applyProtection="0"/>
    <xf numFmtId="0" fontId="84" fillId="110" borderId="0" applyNumberFormat="0" applyBorder="0" applyAlignment="0" applyProtection="0"/>
    <xf numFmtId="0" fontId="84" fillId="110" borderId="0" applyNumberFormat="0" applyBorder="0" applyAlignment="0" applyProtection="0"/>
    <xf numFmtId="0" fontId="84" fillId="110" borderId="0" applyNumberFormat="0" applyBorder="0" applyAlignment="0" applyProtection="0"/>
    <xf numFmtId="0" fontId="84" fillId="110" borderId="0" applyNumberFormat="0" applyBorder="0" applyAlignment="0" applyProtection="0"/>
    <xf numFmtId="0" fontId="84" fillId="110" borderId="0" applyNumberFormat="0" applyBorder="0" applyAlignment="0" applyProtection="0"/>
    <xf numFmtId="0" fontId="84" fillId="110" borderId="0" applyNumberFormat="0" applyBorder="0" applyAlignment="0" applyProtection="0"/>
    <xf numFmtId="0" fontId="12" fillId="17" borderId="0" applyNumberFormat="0" applyBorder="0" applyAlignment="0" applyProtection="0"/>
    <xf numFmtId="0" fontId="11" fillId="23" borderId="0" applyNumberFormat="0" applyBorder="0" applyAlignment="0" applyProtection="0"/>
    <xf numFmtId="0" fontId="1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17" borderId="0" applyNumberFormat="0" applyBorder="0" applyAlignment="0" applyProtection="0"/>
    <xf numFmtId="0" fontId="84" fillId="111" borderId="0" applyNumberFormat="0" applyBorder="0" applyAlignment="0" applyProtection="0"/>
    <xf numFmtId="0" fontId="84" fillId="111" borderId="0" applyNumberFormat="0" applyBorder="0" applyAlignment="0" applyProtection="0"/>
    <xf numFmtId="0" fontId="84" fillId="111" borderId="0" applyNumberFormat="0" applyBorder="0" applyAlignment="0" applyProtection="0"/>
    <xf numFmtId="0" fontId="84" fillId="111" borderId="0" applyNumberFormat="0" applyBorder="0" applyAlignment="0" applyProtection="0"/>
    <xf numFmtId="0" fontId="84" fillId="111" borderId="0" applyNumberFormat="0" applyBorder="0" applyAlignment="0" applyProtection="0"/>
    <xf numFmtId="0" fontId="84" fillId="111" borderId="0" applyNumberFormat="0" applyBorder="0" applyAlignment="0" applyProtection="0"/>
    <xf numFmtId="0" fontId="84" fillId="111" borderId="0" applyNumberFormat="0" applyBorder="0" applyAlignment="0" applyProtection="0"/>
    <xf numFmtId="0" fontId="84" fillId="111" borderId="0" applyNumberFormat="0" applyBorder="0" applyAlignment="0" applyProtection="0"/>
    <xf numFmtId="0" fontId="12" fillId="35" borderId="0" applyNumberFormat="0" applyBorder="0" applyAlignment="0" applyProtection="0"/>
    <xf numFmtId="0" fontId="1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1" fillId="32" borderId="0" applyNumberFormat="0" applyBorder="0" applyAlignment="0" applyProtection="0"/>
    <xf numFmtId="0" fontId="1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4" borderId="0" applyNumberFormat="0" applyBorder="0" applyAlignment="0" applyProtection="0"/>
    <xf numFmtId="0" fontId="12" fillId="18" borderId="0" applyNumberFormat="0" applyBorder="0" applyAlignment="0" applyProtection="0"/>
    <xf numFmtId="0" fontId="84" fillId="112" borderId="0" applyNumberFormat="0" applyBorder="0" applyAlignment="0" applyProtection="0"/>
    <xf numFmtId="0" fontId="84" fillId="112" borderId="0" applyNumberFormat="0" applyBorder="0" applyAlignment="0" applyProtection="0"/>
    <xf numFmtId="0" fontId="84" fillId="112" borderId="0" applyNumberFormat="0" applyBorder="0" applyAlignment="0" applyProtection="0"/>
    <xf numFmtId="0" fontId="84" fillId="112" borderId="0" applyNumberFormat="0" applyBorder="0" applyAlignment="0" applyProtection="0"/>
    <xf numFmtId="0" fontId="84" fillId="112" borderId="0" applyNumberFormat="0" applyBorder="0" applyAlignment="0" applyProtection="0"/>
    <xf numFmtId="0" fontId="84" fillId="112" borderId="0" applyNumberFormat="0" applyBorder="0" applyAlignment="0" applyProtection="0"/>
    <xf numFmtId="0" fontId="84" fillId="112" borderId="0" applyNumberFormat="0" applyBorder="0" applyAlignment="0" applyProtection="0"/>
    <xf numFmtId="0" fontId="84" fillId="112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85" fillId="113" borderId="0" applyNumberFormat="0" applyBorder="0" applyAlignment="0" applyProtection="0"/>
    <xf numFmtId="0" fontId="85" fillId="113" borderId="0" applyNumberFormat="0" applyBorder="0" applyAlignment="0" applyProtection="0"/>
    <xf numFmtId="0" fontId="86" fillId="114" borderId="0" applyNumberFormat="0" applyBorder="0" applyAlignment="0" applyProtection="0"/>
    <xf numFmtId="0" fontId="14" fillId="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1" fillId="38" borderId="0" applyNumberFormat="0" applyBorder="0" applyAlignment="0" applyProtection="0"/>
    <xf numFmtId="0" fontId="86" fillId="114" borderId="0" applyNumberFormat="0" applyBorder="0" applyAlignment="0" applyProtection="0"/>
    <xf numFmtId="0" fontId="1" fillId="38" borderId="0" applyNumberFormat="0" applyBorder="0" applyAlignment="0" applyProtection="0"/>
    <xf numFmtId="0" fontId="86" fillId="114" borderId="0" applyNumberFormat="0" applyBorder="0" applyAlignment="0" applyProtection="0"/>
    <xf numFmtId="0" fontId="86" fillId="114" borderId="0" applyNumberFormat="0" applyBorder="0" applyAlignment="0" applyProtection="0"/>
    <xf numFmtId="0" fontId="86" fillId="114" borderId="0" applyNumberFormat="0" applyBorder="0" applyAlignment="0" applyProtection="0"/>
    <xf numFmtId="0" fontId="86" fillId="114" borderId="0" applyNumberFormat="0" applyBorder="0" applyAlignment="0" applyProtection="0"/>
    <xf numFmtId="0" fontId="86" fillId="114" borderId="0" applyNumberFormat="0" applyBorder="0" applyAlignment="0" applyProtection="0"/>
    <xf numFmtId="0" fontId="1" fillId="38" borderId="0" applyNumberFormat="0" applyBorder="0" applyAlignment="0" applyProtection="0"/>
    <xf numFmtId="0" fontId="56" fillId="9" borderId="2" applyNumberFormat="0" applyAlignment="0" applyProtection="0"/>
    <xf numFmtId="0" fontId="15" fillId="14" borderId="2" applyNumberFormat="0" applyAlignment="0" applyProtection="0"/>
    <xf numFmtId="0" fontId="15" fillId="14" borderId="2" applyNumberFormat="0" applyAlignment="0" applyProtection="0"/>
    <xf numFmtId="0" fontId="15" fillId="14" borderId="2" applyNumberFormat="0" applyAlignment="0" applyProtection="0"/>
    <xf numFmtId="0" fontId="15" fillId="14" borderId="2" applyNumberFormat="0" applyAlignment="0" applyProtection="0"/>
    <xf numFmtId="0" fontId="15" fillId="14" borderId="2" applyNumberFormat="0" applyAlignment="0" applyProtection="0"/>
    <xf numFmtId="0" fontId="15" fillId="14" borderId="2" applyNumberFormat="0" applyAlignment="0" applyProtection="0"/>
    <xf numFmtId="0" fontId="87" fillId="115" borderId="38" applyNumberFormat="0" applyAlignment="0" applyProtection="0"/>
    <xf numFmtId="0" fontId="87" fillId="115" borderId="38" applyNumberFormat="0" applyAlignment="0" applyProtection="0"/>
    <xf numFmtId="0" fontId="15" fillId="14" borderId="2" applyNumberFormat="0" applyAlignment="0" applyProtection="0"/>
    <xf numFmtId="0" fontId="15" fillId="14" borderId="2" applyNumberFormat="0" applyAlignment="0" applyProtection="0"/>
    <xf numFmtId="0" fontId="87" fillId="115" borderId="38" applyNumberFormat="0" applyAlignment="0" applyProtection="0"/>
    <xf numFmtId="0" fontId="65" fillId="45" borderId="3" applyNumberFormat="0" applyAlignment="0" applyProtection="0"/>
    <xf numFmtId="0" fontId="15" fillId="14" borderId="2" applyNumberFormat="0" applyAlignment="0" applyProtection="0"/>
    <xf numFmtId="0" fontId="65" fillId="45" borderId="3" applyNumberFormat="0" applyAlignment="0" applyProtection="0"/>
    <xf numFmtId="0" fontId="15" fillId="14" borderId="2" applyNumberFormat="0" applyAlignment="0" applyProtection="0"/>
    <xf numFmtId="0" fontId="15" fillId="14" borderId="2" applyNumberFormat="0" applyAlignment="0" applyProtection="0"/>
    <xf numFmtId="0" fontId="15" fillId="14" borderId="2" applyNumberFormat="0" applyAlignment="0" applyProtection="0"/>
    <xf numFmtId="0" fontId="15" fillId="14" borderId="2" applyNumberFormat="0" applyAlignment="0" applyProtection="0"/>
    <xf numFmtId="0" fontId="15" fillId="14" borderId="2" applyNumberFormat="0" applyAlignment="0" applyProtection="0"/>
    <xf numFmtId="0" fontId="15" fillId="14" borderId="2" applyNumberFormat="0" applyAlignment="0" applyProtection="0"/>
    <xf numFmtId="0" fontId="15" fillId="14" borderId="2" applyNumberFormat="0" applyAlignment="0" applyProtection="0"/>
    <xf numFmtId="0" fontId="15" fillId="14" borderId="2" applyNumberFormat="0" applyAlignment="0" applyProtection="0"/>
    <xf numFmtId="0" fontId="88" fillId="116" borderId="39" applyNumberFormat="0" applyAlignment="0" applyProtection="0"/>
    <xf numFmtId="0" fontId="16" fillId="46" borderId="4" applyNumberFormat="0" applyAlignment="0" applyProtection="0"/>
    <xf numFmtId="0" fontId="88" fillId="116" borderId="39" applyNumberFormat="0" applyAlignment="0" applyProtection="0"/>
    <xf numFmtId="0" fontId="88" fillId="116" borderId="39" applyNumberFormat="0" applyAlignment="0" applyProtection="0"/>
    <xf numFmtId="0" fontId="88" fillId="116" borderId="39" applyNumberFormat="0" applyAlignment="0" applyProtection="0"/>
    <xf numFmtId="0" fontId="88" fillId="116" borderId="39" applyNumberFormat="0" applyAlignment="0" applyProtection="0"/>
    <xf numFmtId="0" fontId="88" fillId="116" borderId="39" applyNumberFormat="0" applyAlignment="0" applyProtection="0"/>
    <xf numFmtId="0" fontId="88" fillId="116" borderId="39" applyNumberFormat="0" applyAlignment="0" applyProtection="0"/>
    <xf numFmtId="0" fontId="89" fillId="0" borderId="40" applyNumberFormat="0" applyFill="0" applyAlignment="0" applyProtection="0"/>
    <xf numFmtId="0" fontId="17" fillId="0" borderId="5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89" fillId="0" borderId="40" applyNumberFormat="0" applyFill="0" applyAlignment="0" applyProtection="0"/>
    <xf numFmtId="0" fontId="89" fillId="0" borderId="40" applyNumberFormat="0" applyFill="0" applyAlignment="0" applyProtection="0"/>
    <xf numFmtId="0" fontId="89" fillId="0" borderId="40" applyNumberFormat="0" applyFill="0" applyAlignment="0" applyProtection="0"/>
    <xf numFmtId="0" fontId="89" fillId="0" borderId="40" applyNumberFormat="0" applyFill="0" applyAlignment="0" applyProtection="0"/>
    <xf numFmtId="0" fontId="89" fillId="0" borderId="40" applyNumberFormat="0" applyFill="0" applyAlignment="0" applyProtection="0"/>
    <xf numFmtId="0" fontId="89" fillId="0" borderId="40" applyNumberFormat="0" applyFill="0" applyAlignment="0" applyProtection="0"/>
    <xf numFmtId="0" fontId="16" fillId="40" borderId="4" applyNumberFormat="0" applyAlignment="0" applyProtection="0"/>
    <xf numFmtId="0" fontId="88" fillId="116" borderId="39" applyNumberForma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176" fontId="2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90" fillId="0" borderId="0" applyFont="0" applyFill="0" applyBorder="0" applyAlignment="0" applyProtection="0"/>
    <xf numFmtId="173" fontId="2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3" fontId="18" fillId="0" borderId="0" applyFont="0" applyFill="0" applyBorder="0" applyAlignment="0" applyProtection="0"/>
    <xf numFmtId="174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5" fontId="18" fillId="0" borderId="0" applyFont="0" applyFill="0" applyBorder="0" applyAlignment="0" applyProtection="0"/>
    <xf numFmtId="178" fontId="40" fillId="0" borderId="0">
      <protection locked="0"/>
    </xf>
    <xf numFmtId="0" fontId="18" fillId="0" borderId="0" applyFont="0" applyFill="0" applyBorder="0" applyAlignment="0" applyProtection="0"/>
    <xf numFmtId="0" fontId="31" fillId="47" borderId="0" applyNumberFormat="0" applyBorder="0" applyAlignment="0" applyProtection="0"/>
    <xf numFmtId="0" fontId="31" fillId="48" borderId="0" applyNumberFormat="0" applyBorder="0" applyAlignment="0" applyProtection="0"/>
    <xf numFmtId="0" fontId="31" fillId="49" borderId="0" applyNumberFormat="0" applyBorder="0" applyAlignment="0" applyProtection="0"/>
    <xf numFmtId="0" fontId="31" fillId="50" borderId="0" applyNumberFormat="0" applyBorder="0" applyAlignment="0" applyProtection="0"/>
    <xf numFmtId="0" fontId="31" fillId="51" borderId="0" applyNumberFormat="0" applyBorder="0" applyAlignment="0" applyProtection="0"/>
    <xf numFmtId="0" fontId="84" fillId="107" borderId="0" applyNumberFormat="0" applyBorder="0" applyAlignment="0" applyProtection="0"/>
    <xf numFmtId="0" fontId="12" fillId="52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84" fillId="108" borderId="0" applyNumberFormat="0" applyBorder="0" applyAlignment="0" applyProtection="0"/>
    <xf numFmtId="0" fontId="12" fillId="53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84" fillId="109" borderId="0" applyNumberFormat="0" applyBorder="0" applyAlignment="0" applyProtection="0"/>
    <xf numFmtId="0" fontId="12" fillId="54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84" fillId="110" borderId="0" applyNumberFormat="0" applyBorder="0" applyAlignment="0" applyProtection="0"/>
    <xf numFmtId="0" fontId="12" fillId="46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84" fillId="111" borderId="0" applyNumberFormat="0" applyBorder="0" applyAlignment="0" applyProtection="0"/>
    <xf numFmtId="0" fontId="12" fillId="28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84" fillId="112" borderId="0" applyNumberFormat="0" applyBorder="0" applyAlignment="0" applyProtection="0"/>
    <xf numFmtId="0" fontId="12" fillId="55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93" fillId="117" borderId="38" applyNumberFormat="0" applyAlignment="0" applyProtection="0"/>
    <xf numFmtId="0" fontId="19" fillId="6" borderId="2" applyNumberFormat="0" applyAlignment="0" applyProtection="0"/>
    <xf numFmtId="0" fontId="93" fillId="117" borderId="38" applyNumberFormat="0" applyAlignment="0" applyProtection="0"/>
    <xf numFmtId="0" fontId="66" fillId="43" borderId="3" applyNumberFormat="0" applyAlignment="0" applyProtection="0"/>
    <xf numFmtId="0" fontId="19" fillId="6" borderId="2" applyNumberFormat="0" applyAlignment="0" applyProtection="0"/>
    <xf numFmtId="0" fontId="66" fillId="43" borderId="3" applyNumberFormat="0" applyAlignment="0" applyProtection="0"/>
    <xf numFmtId="0" fontId="19" fillId="6" borderId="2" applyNumberFormat="0" applyAlignment="0" applyProtection="0"/>
    <xf numFmtId="0" fontId="19" fillId="6" borderId="2" applyNumberFormat="0" applyAlignment="0" applyProtection="0"/>
    <xf numFmtId="0" fontId="19" fillId="6" borderId="2" applyNumberFormat="0" applyAlignment="0" applyProtection="0"/>
    <xf numFmtId="0" fontId="93" fillId="117" borderId="38" applyNumberFormat="0" applyAlignment="0" applyProtection="0"/>
    <xf numFmtId="0" fontId="93" fillId="117" borderId="38" applyNumberFormat="0" applyAlignment="0" applyProtection="0"/>
    <xf numFmtId="0" fontId="93" fillId="117" borderId="38" applyNumberFormat="0" applyAlignment="0" applyProtection="0"/>
    <xf numFmtId="0" fontId="93" fillId="117" borderId="38" applyNumberFormat="0" applyAlignment="0" applyProtection="0"/>
    <xf numFmtId="0" fontId="93" fillId="117" borderId="38" applyNumberFormat="0" applyAlignment="0" applyProtection="0"/>
    <xf numFmtId="0" fontId="8" fillId="0" borderId="0">
      <alignment vertical="top"/>
    </xf>
    <xf numFmtId="0" fontId="8" fillId="0" borderId="0">
      <alignment vertical="top"/>
    </xf>
    <xf numFmtId="0" fontId="41" fillId="0" borderId="0" applyNumberFormat="0" applyFill="0" applyBorder="0" applyAlignment="0" applyProtection="0"/>
    <xf numFmtId="179" fontId="42" fillId="0" borderId="0" applyFont="0" applyFill="0" applyBorder="0" applyAlignment="0" applyProtection="0"/>
    <xf numFmtId="180" fontId="2" fillId="0" borderId="0" applyFont="0" applyFill="0" applyBorder="0" applyAlignment="0" applyProtection="0"/>
    <xf numFmtId="192" fontId="94" fillId="0" borderId="0" applyBorder="0" applyProtection="0"/>
    <xf numFmtId="193" fontId="94" fillId="0" borderId="0" applyBorder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2" fontId="18" fillId="0" borderId="0" applyFont="0" applyFill="0" applyBorder="0" applyAlignment="0" applyProtection="0"/>
    <xf numFmtId="181" fontId="40" fillId="0" borderId="0">
      <protection locked="0"/>
    </xf>
    <xf numFmtId="0" fontId="96" fillId="0" borderId="0" applyNumberFormat="0" applyFill="0" applyBorder="0" applyAlignment="0" applyProtection="0"/>
    <xf numFmtId="0" fontId="43" fillId="56" borderId="7" applyNumberFormat="0" applyFont="0" applyBorder="0" applyAlignment="0"/>
    <xf numFmtId="0" fontId="2" fillId="57" borderId="8" applyNumberFormat="0" applyFont="0" applyBorder="0" applyAlignment="0" applyProtection="0"/>
    <xf numFmtId="10" fontId="2" fillId="57" borderId="0" applyNumberFormat="0" applyFont="0" applyBorder="0" applyAlignment="0"/>
    <xf numFmtId="0" fontId="14" fillId="8" borderId="0" applyNumberFormat="0" applyBorder="0" applyAlignment="0" applyProtection="0"/>
    <xf numFmtId="172" fontId="86" fillId="114" borderId="0" applyNumberFormat="0" applyBorder="0" applyAlignment="0" applyProtection="0"/>
    <xf numFmtId="0" fontId="86" fillId="114" borderId="0" applyNumberFormat="0" applyBorder="0" applyAlignment="0" applyProtection="0"/>
    <xf numFmtId="0" fontId="57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97" fillId="0" borderId="41" applyNumberFormat="0" applyFill="0" applyAlignment="0" applyProtection="0"/>
    <xf numFmtId="0" fontId="97" fillId="0" borderId="41" applyNumberFormat="0" applyFill="0" applyAlignment="0" applyProtection="0"/>
    <xf numFmtId="0" fontId="58" fillId="0" borderId="11" applyNumberFormat="0" applyFill="0" applyAlignment="0" applyProtection="0"/>
    <xf numFmtId="0" fontId="18" fillId="0" borderId="0" applyNumberFormat="0" applyFill="0" applyBorder="0" applyAlignment="0" applyProtection="0"/>
    <xf numFmtId="0" fontId="98" fillId="0" borderId="42" applyNumberFormat="0" applyFill="0" applyAlignment="0" applyProtection="0"/>
    <xf numFmtId="0" fontId="98" fillId="0" borderId="42" applyNumberFormat="0" applyFill="0" applyAlignment="0" applyProtection="0"/>
    <xf numFmtId="0" fontId="59" fillId="0" borderId="12" applyNumberFormat="0" applyFill="0" applyAlignment="0" applyProtection="0"/>
    <xf numFmtId="0" fontId="22" fillId="0" borderId="13" applyNumberFormat="0" applyFill="0" applyAlignment="0" applyProtection="0"/>
    <xf numFmtId="0" fontId="99" fillId="0" borderId="43" applyNumberFormat="0" applyFill="0" applyAlignment="0" applyProtection="0"/>
    <xf numFmtId="0" fontId="99" fillId="0" borderId="43" applyNumberFormat="0" applyFill="0" applyAlignment="0" applyProtection="0"/>
    <xf numFmtId="0" fontId="59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>
      <alignment vertical="top"/>
      <protection locked="0"/>
    </xf>
    <xf numFmtId="0" fontId="101" fillId="0" borderId="0" applyNumberFormat="0" applyFill="0" applyBorder="0" applyAlignment="0" applyProtection="0">
      <alignment vertical="top"/>
      <protection locked="0"/>
    </xf>
    <xf numFmtId="182" fontId="102" fillId="0" borderId="0" applyNumberFormat="0" applyFill="0" applyBorder="0" applyAlignment="0" applyProtection="0">
      <alignment vertical="top"/>
      <protection locked="0"/>
    </xf>
    <xf numFmtId="0" fontId="102" fillId="0" borderId="0" applyNumberFormat="0" applyFill="0" applyBorder="0" applyAlignment="0" applyProtection="0">
      <alignment vertical="top"/>
      <protection locked="0"/>
    </xf>
    <xf numFmtId="0" fontId="102" fillId="0" borderId="0" applyNumberFormat="0" applyFill="0" applyBorder="0" applyAlignment="0" applyProtection="0">
      <alignment vertical="top"/>
      <protection locked="0"/>
    </xf>
    <xf numFmtId="0" fontId="102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182" fontId="102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103" fillId="0" borderId="0" applyNumberFormat="0" applyFill="0" applyBorder="0" applyAlignment="0" applyProtection="0">
      <alignment vertical="top"/>
      <protection locked="0"/>
    </xf>
    <xf numFmtId="0" fontId="104" fillId="0" borderId="0" applyNumberFormat="0" applyFill="0" applyBorder="0" applyAlignment="0" applyProtection="0">
      <alignment vertical="top"/>
      <protection locked="0"/>
    </xf>
    <xf numFmtId="0" fontId="102" fillId="0" borderId="0" applyNumberFormat="0" applyFill="0" applyBorder="0" applyAlignment="0" applyProtection="0">
      <alignment vertical="top"/>
      <protection locked="0"/>
    </xf>
    <xf numFmtId="0" fontId="101" fillId="0" borderId="0" applyNumberFormat="0" applyFill="0" applyBorder="0" applyAlignment="0" applyProtection="0">
      <alignment vertical="top"/>
      <protection locked="0"/>
    </xf>
    <xf numFmtId="0" fontId="100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44" fillId="0" borderId="0" applyNumberFormat="0" applyFill="0" applyBorder="0" applyAlignment="0" applyProtection="0">
      <alignment vertical="top"/>
      <protection locked="0"/>
    </xf>
    <xf numFmtId="0" fontId="85" fillId="113" borderId="0" applyNumberFormat="0" applyBorder="0" applyAlignment="0" applyProtection="0"/>
    <xf numFmtId="0" fontId="64" fillId="42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3" fillId="0" borderId="0"/>
    <xf numFmtId="0" fontId="19" fillId="6" borderId="2" applyNumberFormat="0" applyAlignment="0" applyProtection="0"/>
    <xf numFmtId="0" fontId="19" fillId="6" borderId="2" applyNumberFormat="0" applyAlignment="0" applyProtection="0"/>
    <xf numFmtId="0" fontId="19" fillId="6" borderId="2" applyNumberFormat="0" applyAlignment="0" applyProtection="0"/>
    <xf numFmtId="0" fontId="19" fillId="6" borderId="2" applyNumberFormat="0" applyAlignment="0" applyProtection="0"/>
    <xf numFmtId="0" fontId="19" fillId="6" borderId="2" applyNumberFormat="0" applyAlignment="0" applyProtection="0"/>
    <xf numFmtId="172" fontId="93" fillId="117" borderId="38" applyNumberFormat="0" applyAlignment="0" applyProtection="0"/>
    <xf numFmtId="0" fontId="19" fillId="6" borderId="2" applyNumberFormat="0" applyAlignment="0" applyProtection="0"/>
    <xf numFmtId="0" fontId="93" fillId="117" borderId="38" applyNumberFormat="0" applyAlignment="0" applyProtection="0"/>
    <xf numFmtId="0" fontId="17" fillId="0" borderId="5" applyNumberFormat="0" applyFill="0" applyAlignment="0" applyProtection="0"/>
    <xf numFmtId="0" fontId="89" fillId="0" borderId="40" applyNumberFormat="0" applyFill="0" applyAlignment="0" applyProtection="0"/>
    <xf numFmtId="41" fontId="45" fillId="0" borderId="0" applyFont="0" applyFill="0" applyBorder="0" applyAlignment="0" applyProtection="0"/>
    <xf numFmtId="40" fontId="4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0" fontId="105" fillId="118" borderId="0" applyNumberFormat="0" applyBorder="0" applyAlignment="0" applyProtection="0"/>
    <xf numFmtId="0" fontId="23" fillId="12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05" fillId="118" borderId="0" applyNumberFormat="0" applyBorder="0" applyAlignment="0" applyProtection="0"/>
    <xf numFmtId="0" fontId="105" fillId="118" borderId="0" applyNumberFormat="0" applyBorder="0" applyAlignment="0" applyProtection="0"/>
    <xf numFmtId="0" fontId="105" fillId="118" borderId="0" applyNumberFormat="0" applyBorder="0" applyAlignment="0" applyProtection="0"/>
    <xf numFmtId="0" fontId="105" fillId="118" borderId="0" applyNumberFormat="0" applyBorder="0" applyAlignment="0" applyProtection="0"/>
    <xf numFmtId="0" fontId="105" fillId="118" borderId="0" applyNumberFormat="0" applyBorder="0" applyAlignment="0" applyProtection="0"/>
    <xf numFmtId="0" fontId="105" fillId="118" borderId="0" applyNumberFormat="0" applyBorder="0" applyAlignment="0" applyProtection="0"/>
    <xf numFmtId="0" fontId="23" fillId="12" borderId="0" applyNumberFormat="0" applyBorder="0" applyAlignment="0" applyProtection="0"/>
    <xf numFmtId="172" fontId="105" fillId="118" borderId="0" applyNumberFormat="0" applyBorder="0" applyAlignment="0" applyProtection="0"/>
    <xf numFmtId="0" fontId="105" fillId="118" borderId="0" applyNumberFormat="0" applyBorder="0" applyAlignment="0" applyProtection="0"/>
    <xf numFmtId="185" fontId="46" fillId="0" borderId="0"/>
    <xf numFmtId="0" fontId="83" fillId="0" borderId="0"/>
    <xf numFmtId="0" fontId="83" fillId="0" borderId="0"/>
    <xf numFmtId="0" fontId="2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92" fillId="0" borderId="0"/>
    <xf numFmtId="0" fontId="2" fillId="0" borderId="0"/>
    <xf numFmtId="0" fontId="83" fillId="0" borderId="0"/>
    <xf numFmtId="0" fontId="83" fillId="0" borderId="0"/>
    <xf numFmtId="0" fontId="90" fillId="0" borderId="0"/>
    <xf numFmtId="0" fontId="83" fillId="0" borderId="0"/>
    <xf numFmtId="0" fontId="91" fillId="0" borderId="0"/>
    <xf numFmtId="0" fontId="2" fillId="0" borderId="0"/>
    <xf numFmtId="182" fontId="2" fillId="0" borderId="0"/>
    <xf numFmtId="0" fontId="39" fillId="0" borderId="0" applyNumberFormat="0" applyFill="0" applyBorder="0" applyAlignment="0" applyProtection="0"/>
    <xf numFmtId="0" fontId="90" fillId="0" borderId="0"/>
    <xf numFmtId="0" fontId="83" fillId="0" borderId="0"/>
    <xf numFmtId="0" fontId="2" fillId="0" borderId="0"/>
    <xf numFmtId="0" fontId="83" fillId="0" borderId="0"/>
    <xf numFmtId="0" fontId="83" fillId="0" borderId="0"/>
    <xf numFmtId="0" fontId="91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2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2" fillId="0" borderId="0"/>
    <xf numFmtId="182" fontId="90" fillId="0" borderId="0"/>
    <xf numFmtId="0" fontId="2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47" fillId="0" borderId="0"/>
    <xf numFmtId="0" fontId="2" fillId="0" borderId="0"/>
    <xf numFmtId="0" fontId="83" fillId="0" borderId="0"/>
    <xf numFmtId="0" fontId="2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37" fontId="4" fillId="0" borderId="0"/>
    <xf numFmtId="0" fontId="2" fillId="0" borderId="0"/>
    <xf numFmtId="0" fontId="2" fillId="0" borderId="0"/>
    <xf numFmtId="172" fontId="2" fillId="0" borderId="0"/>
    <xf numFmtId="0" fontId="11" fillId="0" borderId="0"/>
    <xf numFmtId="0" fontId="38" fillId="58" borderId="0"/>
    <xf numFmtId="172" fontId="2" fillId="0" borderId="0"/>
    <xf numFmtId="182" fontId="2" fillId="0" borderId="0"/>
    <xf numFmtId="0" fontId="83" fillId="0" borderId="0"/>
    <xf numFmtId="0" fontId="83" fillId="0" borderId="0"/>
    <xf numFmtId="0" fontId="2" fillId="0" borderId="0">
      <alignment vertical="top"/>
    </xf>
    <xf numFmtId="0" fontId="83" fillId="0" borderId="0"/>
    <xf numFmtId="172" fontId="83" fillId="0" borderId="0"/>
    <xf numFmtId="182" fontId="83" fillId="0" borderId="0"/>
    <xf numFmtId="182" fontId="83" fillId="0" borderId="0"/>
    <xf numFmtId="182" fontId="83" fillId="0" borderId="0"/>
    <xf numFmtId="182" fontId="83" fillId="0" borderId="0"/>
    <xf numFmtId="182" fontId="83" fillId="0" borderId="0"/>
    <xf numFmtId="182" fontId="83" fillId="0" borderId="0"/>
    <xf numFmtId="182" fontId="83" fillId="0" borderId="0"/>
    <xf numFmtId="182" fontId="83" fillId="0" borderId="0"/>
    <xf numFmtId="182" fontId="83" fillId="0" borderId="0"/>
    <xf numFmtId="182" fontId="83" fillId="0" borderId="0"/>
    <xf numFmtId="182" fontId="83" fillId="0" borderId="0"/>
    <xf numFmtId="182" fontId="83" fillId="0" borderId="0"/>
    <xf numFmtId="182" fontId="83" fillId="0" borderId="0"/>
    <xf numFmtId="182" fontId="83" fillId="0" borderId="0"/>
    <xf numFmtId="182" fontId="83" fillId="0" borderId="0"/>
    <xf numFmtId="182" fontId="83" fillId="0" borderId="0"/>
    <xf numFmtId="182" fontId="83" fillId="0" borderId="0"/>
    <xf numFmtId="182" fontId="83" fillId="0" borderId="0"/>
    <xf numFmtId="182" fontId="83" fillId="0" borderId="0"/>
    <xf numFmtId="182" fontId="83" fillId="0" borderId="0"/>
    <xf numFmtId="182" fontId="83" fillId="0" borderId="0"/>
    <xf numFmtId="182" fontId="83" fillId="0" borderId="0"/>
    <xf numFmtId="182" fontId="83" fillId="0" borderId="0"/>
    <xf numFmtId="182" fontId="83" fillId="0" borderId="0"/>
    <xf numFmtId="182" fontId="83" fillId="0" borderId="0"/>
    <xf numFmtId="182" fontId="83" fillId="0" borderId="0"/>
    <xf numFmtId="182" fontId="83" fillId="0" borderId="0"/>
    <xf numFmtId="182" fontId="83" fillId="0" borderId="0"/>
    <xf numFmtId="182" fontId="83" fillId="0" borderId="0"/>
    <xf numFmtId="0" fontId="2" fillId="0" borderId="0"/>
    <xf numFmtId="0" fontId="83" fillId="0" borderId="0"/>
    <xf numFmtId="0" fontId="83" fillId="0" borderId="0"/>
    <xf numFmtId="182" fontId="83" fillId="0" borderId="0"/>
    <xf numFmtId="182" fontId="83" fillId="0" borderId="0"/>
    <xf numFmtId="182" fontId="83" fillId="0" borderId="0"/>
    <xf numFmtId="182" fontId="83" fillId="0" borderId="0"/>
    <xf numFmtId="182" fontId="83" fillId="0" borderId="0"/>
    <xf numFmtId="182" fontId="83" fillId="0" borderId="0"/>
    <xf numFmtId="182" fontId="83" fillId="0" borderId="0"/>
    <xf numFmtId="182" fontId="83" fillId="0" borderId="0"/>
    <xf numFmtId="182" fontId="83" fillId="0" borderId="0"/>
    <xf numFmtId="0" fontId="83" fillId="0" borderId="0"/>
    <xf numFmtId="0" fontId="83" fillId="0" borderId="0"/>
    <xf numFmtId="182" fontId="83" fillId="0" borderId="0"/>
    <xf numFmtId="182" fontId="83" fillId="0" borderId="0"/>
    <xf numFmtId="182" fontId="83" fillId="0" borderId="0"/>
    <xf numFmtId="182" fontId="83" fillId="0" borderId="0"/>
    <xf numFmtId="182" fontId="83" fillId="0" borderId="0"/>
    <xf numFmtId="182" fontId="83" fillId="0" borderId="0"/>
    <xf numFmtId="182" fontId="83" fillId="0" borderId="0"/>
    <xf numFmtId="182" fontId="83" fillId="0" borderId="0"/>
    <xf numFmtId="182" fontId="83" fillId="0" borderId="0"/>
    <xf numFmtId="182" fontId="83" fillId="0" borderId="0"/>
    <xf numFmtId="0" fontId="83" fillId="0" borderId="0"/>
    <xf numFmtId="0" fontId="11" fillId="0" borderId="0"/>
    <xf numFmtId="0" fontId="83" fillId="0" borderId="0"/>
    <xf numFmtId="0" fontId="83" fillId="0" borderId="0"/>
    <xf numFmtId="0" fontId="83" fillId="0" borderId="0"/>
    <xf numFmtId="0" fontId="90" fillId="0" borderId="0"/>
    <xf numFmtId="0" fontId="2" fillId="0" borderId="0"/>
    <xf numFmtId="182" fontId="83" fillId="0" borderId="0"/>
    <xf numFmtId="182" fontId="83" fillId="0" borderId="0"/>
    <xf numFmtId="182" fontId="83" fillId="0" borderId="0"/>
    <xf numFmtId="182" fontId="83" fillId="0" borderId="0"/>
    <xf numFmtId="182" fontId="83" fillId="0" borderId="0"/>
    <xf numFmtId="182" fontId="83" fillId="0" borderId="0"/>
    <xf numFmtId="182" fontId="83" fillId="0" borderId="0"/>
    <xf numFmtId="182" fontId="83" fillId="0" borderId="0"/>
    <xf numFmtId="182" fontId="83" fillId="0" borderId="0"/>
    <xf numFmtId="182" fontId="83" fillId="0" borderId="0"/>
    <xf numFmtId="182" fontId="83" fillId="0" borderId="0"/>
    <xf numFmtId="182" fontId="83" fillId="0" borderId="0"/>
    <xf numFmtId="182" fontId="83" fillId="0" borderId="0"/>
    <xf numFmtId="182" fontId="83" fillId="0" borderId="0"/>
    <xf numFmtId="182" fontId="83" fillId="0" borderId="0"/>
    <xf numFmtId="182" fontId="83" fillId="0" borderId="0"/>
    <xf numFmtId="182" fontId="83" fillId="0" borderId="0"/>
    <xf numFmtId="182" fontId="83" fillId="0" borderId="0"/>
    <xf numFmtId="182" fontId="83" fillId="0" borderId="0"/>
    <xf numFmtId="182" fontId="83" fillId="0" borderId="0"/>
    <xf numFmtId="0" fontId="90" fillId="0" borderId="0"/>
    <xf numFmtId="0" fontId="2" fillId="0" borderId="0"/>
    <xf numFmtId="0" fontId="90" fillId="0" borderId="0"/>
    <xf numFmtId="0" fontId="2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2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2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90" fillId="0" borderId="0"/>
    <xf numFmtId="0" fontId="2" fillId="0" borderId="0"/>
    <xf numFmtId="0" fontId="90" fillId="0" borderId="0"/>
    <xf numFmtId="0" fontId="90" fillId="0" borderId="0"/>
    <xf numFmtId="0" fontId="90" fillId="0" borderId="0"/>
    <xf numFmtId="0" fontId="92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2" fillId="0" borderId="0"/>
    <xf numFmtId="0" fontId="92" fillId="0" borderId="0"/>
    <xf numFmtId="0" fontId="90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92" fillId="0" borderId="0"/>
    <xf numFmtId="0" fontId="83" fillId="0" borderId="0"/>
    <xf numFmtId="0" fontId="83" fillId="0" borderId="0"/>
    <xf numFmtId="0" fontId="83" fillId="0" borderId="0"/>
    <xf numFmtId="172" fontId="2" fillId="0" borderId="0"/>
    <xf numFmtId="0" fontId="92" fillId="0" borderId="0"/>
    <xf numFmtId="0" fontId="92" fillId="0" borderId="0"/>
    <xf numFmtId="0" fontId="91" fillId="0" borderId="0"/>
    <xf numFmtId="0" fontId="2" fillId="0" borderId="0">
      <alignment vertical="top"/>
    </xf>
    <xf numFmtId="0" fontId="90" fillId="0" borderId="0"/>
    <xf numFmtId="0" fontId="2" fillId="0" borderId="0"/>
    <xf numFmtId="0" fontId="90" fillId="0" borderId="0"/>
    <xf numFmtId="0" fontId="90" fillId="0" borderId="0"/>
    <xf numFmtId="0" fontId="2" fillId="0" borderId="0"/>
    <xf numFmtId="0" fontId="83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2" fillId="0" borderId="0"/>
    <xf numFmtId="182" fontId="83" fillId="0" borderId="0"/>
    <xf numFmtId="182" fontId="83" fillId="0" borderId="0"/>
    <xf numFmtId="182" fontId="83" fillId="0" borderId="0"/>
    <xf numFmtId="182" fontId="83" fillId="0" borderId="0"/>
    <xf numFmtId="182" fontId="83" fillId="0" borderId="0"/>
    <xf numFmtId="182" fontId="83" fillId="0" borderId="0"/>
    <xf numFmtId="182" fontId="83" fillId="0" borderId="0"/>
    <xf numFmtId="182" fontId="83" fillId="0" borderId="0"/>
    <xf numFmtId="182" fontId="83" fillId="0" borderId="0"/>
    <xf numFmtId="182" fontId="83" fillId="0" borderId="0"/>
    <xf numFmtId="182" fontId="83" fillId="0" borderId="0"/>
    <xf numFmtId="182" fontId="83" fillId="0" borderId="0"/>
    <xf numFmtId="182" fontId="83" fillId="0" borderId="0"/>
    <xf numFmtId="182" fontId="83" fillId="0" borderId="0"/>
    <xf numFmtId="182" fontId="83" fillId="0" borderId="0"/>
    <xf numFmtId="182" fontId="83" fillId="0" borderId="0"/>
    <xf numFmtId="182" fontId="83" fillId="0" borderId="0"/>
    <xf numFmtId="182" fontId="83" fillId="0" borderId="0"/>
    <xf numFmtId="182" fontId="83" fillId="0" borderId="0"/>
    <xf numFmtId="182" fontId="83" fillId="0" borderId="0"/>
    <xf numFmtId="182" fontId="83" fillId="0" borderId="0"/>
    <xf numFmtId="182" fontId="83" fillId="0" borderId="0"/>
    <xf numFmtId="182" fontId="83" fillId="0" borderId="0"/>
    <xf numFmtId="182" fontId="83" fillId="0" borderId="0"/>
    <xf numFmtId="182" fontId="83" fillId="0" borderId="0"/>
    <xf numFmtId="182" fontId="83" fillId="0" borderId="0"/>
    <xf numFmtId="182" fontId="83" fillId="0" borderId="0"/>
    <xf numFmtId="182" fontId="83" fillId="0" borderId="0"/>
    <xf numFmtId="182" fontId="83" fillId="0" borderId="0"/>
    <xf numFmtId="182" fontId="83" fillId="0" borderId="0"/>
    <xf numFmtId="182" fontId="83" fillId="0" borderId="0"/>
    <xf numFmtId="182" fontId="83" fillId="0" borderId="0"/>
    <xf numFmtId="182" fontId="83" fillId="0" borderId="0"/>
    <xf numFmtId="182" fontId="83" fillId="0" borderId="0"/>
    <xf numFmtId="182" fontId="83" fillId="0" borderId="0"/>
    <xf numFmtId="182" fontId="83" fillId="0" borderId="0"/>
    <xf numFmtId="182" fontId="83" fillId="0" borderId="0"/>
    <xf numFmtId="182" fontId="83" fillId="0" borderId="0"/>
    <xf numFmtId="182" fontId="83" fillId="0" borderId="0"/>
    <xf numFmtId="182" fontId="83" fillId="0" borderId="0"/>
    <xf numFmtId="182" fontId="83" fillId="0" borderId="0"/>
    <xf numFmtId="182" fontId="83" fillId="0" borderId="0"/>
    <xf numFmtId="182" fontId="83" fillId="0" borderId="0"/>
    <xf numFmtId="182" fontId="83" fillId="0" borderId="0"/>
    <xf numFmtId="182" fontId="83" fillId="0" borderId="0"/>
    <xf numFmtId="182" fontId="83" fillId="0" borderId="0"/>
    <xf numFmtId="182" fontId="83" fillId="0" borderId="0"/>
    <xf numFmtId="182" fontId="83" fillId="0" borderId="0"/>
    <xf numFmtId="182" fontId="83" fillId="0" borderId="0"/>
    <xf numFmtId="182" fontId="83" fillId="0" borderId="0"/>
    <xf numFmtId="182" fontId="83" fillId="0" borderId="0"/>
    <xf numFmtId="182" fontId="83" fillId="0" borderId="0"/>
    <xf numFmtId="182" fontId="83" fillId="0" borderId="0"/>
    <xf numFmtId="182" fontId="83" fillId="0" borderId="0"/>
    <xf numFmtId="182" fontId="83" fillId="0" borderId="0"/>
    <xf numFmtId="182" fontId="83" fillId="0" borderId="0"/>
    <xf numFmtId="182" fontId="83" fillId="0" borderId="0"/>
    <xf numFmtId="182" fontId="83" fillId="0" borderId="0"/>
    <xf numFmtId="182" fontId="83" fillId="0" borderId="0"/>
    <xf numFmtId="182" fontId="83" fillId="0" borderId="0"/>
    <xf numFmtId="172" fontId="2" fillId="0" borderId="0"/>
    <xf numFmtId="0" fontId="2" fillId="0" borderId="0"/>
    <xf numFmtId="0" fontId="11" fillId="0" borderId="0"/>
    <xf numFmtId="172" fontId="2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92" fillId="0" borderId="0"/>
    <xf numFmtId="0" fontId="90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2" fillId="0" borderId="0"/>
    <xf numFmtId="0" fontId="2" fillId="0" borderId="0"/>
    <xf numFmtId="0" fontId="8" fillId="0" borderId="0"/>
    <xf numFmtId="0" fontId="92" fillId="0" borderId="0"/>
    <xf numFmtId="0" fontId="2" fillId="0" borderId="0"/>
    <xf numFmtId="0" fontId="91" fillId="0" borderId="0"/>
    <xf numFmtId="0" fontId="38" fillId="58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106" fillId="0" borderId="0"/>
    <xf numFmtId="0" fontId="83" fillId="0" borderId="0"/>
    <xf numFmtId="172" fontId="90" fillId="0" borderId="0"/>
    <xf numFmtId="0" fontId="83" fillId="0" borderId="0"/>
    <xf numFmtId="0" fontId="2" fillId="0" borderId="0"/>
    <xf numFmtId="0" fontId="106" fillId="0" borderId="0"/>
    <xf numFmtId="0" fontId="24" fillId="0" borderId="0"/>
    <xf numFmtId="172" fontId="90" fillId="0" borderId="0"/>
    <xf numFmtId="0" fontId="2" fillId="0" borderId="0" applyNumberFormat="0" applyFill="0" applyBorder="0" applyAlignment="0" applyProtection="0"/>
    <xf numFmtId="0" fontId="90" fillId="0" borderId="0"/>
    <xf numFmtId="0" fontId="83" fillId="0" borderId="0"/>
    <xf numFmtId="0" fontId="92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0" fillId="0" borderId="0"/>
    <xf numFmtId="0" fontId="10" fillId="0" borderId="0"/>
    <xf numFmtId="0" fontId="10" fillId="0" borderId="0"/>
    <xf numFmtId="37" fontId="4" fillId="0" borderId="0"/>
    <xf numFmtId="37" fontId="4" fillId="0" borderId="0"/>
    <xf numFmtId="37" fontId="4" fillId="0" borderId="0"/>
    <xf numFmtId="37" fontId="4" fillId="0" borderId="0"/>
    <xf numFmtId="0" fontId="2" fillId="0" borderId="0">
      <alignment vertical="top"/>
    </xf>
    <xf numFmtId="0" fontId="83" fillId="0" borderId="0"/>
    <xf numFmtId="172" fontId="2" fillId="0" borderId="0"/>
    <xf numFmtId="0" fontId="83" fillId="0" borderId="0"/>
    <xf numFmtId="0" fontId="2" fillId="0" borderId="0"/>
    <xf numFmtId="172" fontId="2" fillId="0" borderId="0"/>
    <xf numFmtId="0" fontId="83" fillId="0" borderId="0"/>
    <xf numFmtId="172" fontId="2" fillId="0" borderId="0"/>
    <xf numFmtId="37" fontId="4" fillId="0" borderId="0"/>
    <xf numFmtId="37" fontId="4" fillId="0" borderId="0"/>
    <xf numFmtId="37" fontId="4" fillId="0" borderId="0"/>
    <xf numFmtId="37" fontId="4" fillId="0" borderId="0"/>
    <xf numFmtId="37" fontId="4" fillId="0" borderId="0"/>
    <xf numFmtId="37" fontId="4" fillId="0" borderId="0"/>
    <xf numFmtId="37" fontId="4" fillId="0" borderId="0"/>
    <xf numFmtId="37" fontId="4" fillId="0" borderId="0"/>
    <xf numFmtId="37" fontId="4" fillId="0" borderId="0"/>
    <xf numFmtId="37" fontId="4" fillId="0" borderId="0"/>
    <xf numFmtId="0" fontId="83" fillId="0" borderId="0"/>
    <xf numFmtId="0" fontId="83" fillId="0" borderId="0"/>
    <xf numFmtId="0" fontId="2" fillId="0" borderId="0"/>
    <xf numFmtId="0" fontId="83" fillId="0" borderId="0"/>
    <xf numFmtId="172" fontId="2" fillId="0" borderId="0"/>
    <xf numFmtId="0" fontId="83" fillId="0" borderId="0"/>
    <xf numFmtId="172" fontId="2" fillId="0" borderId="0"/>
    <xf numFmtId="0" fontId="92" fillId="0" borderId="0"/>
    <xf numFmtId="172" fontId="2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37" fontId="4" fillId="0" borderId="0"/>
    <xf numFmtId="37" fontId="4" fillId="0" borderId="0"/>
    <xf numFmtId="37" fontId="4" fillId="0" borderId="0"/>
    <xf numFmtId="37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3" fillId="0" borderId="0"/>
    <xf numFmtId="0" fontId="83" fillId="0" borderId="0"/>
    <xf numFmtId="0" fontId="83" fillId="0" borderId="0"/>
    <xf numFmtId="0" fontId="2" fillId="0" borderId="0"/>
    <xf numFmtId="0" fontId="83" fillId="0" borderId="0"/>
    <xf numFmtId="172" fontId="2" fillId="0" borderId="0"/>
    <xf numFmtId="0" fontId="92" fillId="0" borderId="0"/>
    <xf numFmtId="0" fontId="83" fillId="0" borderId="0"/>
    <xf numFmtId="172" fontId="2" fillId="0" borderId="0"/>
    <xf numFmtId="172" fontId="2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92" fillId="0" borderId="0"/>
    <xf numFmtId="0" fontId="83" fillId="0" borderId="0"/>
    <xf numFmtId="0" fontId="83" fillId="0" borderId="0"/>
    <xf numFmtId="0" fontId="92" fillId="0" borderId="0"/>
    <xf numFmtId="0" fontId="83" fillId="0" borderId="0"/>
    <xf numFmtId="172" fontId="2" fillId="0" borderId="0"/>
    <xf numFmtId="0" fontId="83" fillId="0" borderId="0"/>
    <xf numFmtId="0" fontId="2" fillId="0" borderId="0"/>
    <xf numFmtId="0" fontId="2" fillId="0" borderId="0"/>
    <xf numFmtId="0" fontId="83" fillId="0" borderId="0"/>
    <xf numFmtId="0" fontId="2" fillId="0" borderId="0">
      <alignment vertical="top"/>
    </xf>
    <xf numFmtId="0" fontId="3" fillId="0" borderId="0"/>
    <xf numFmtId="166" fontId="3" fillId="0" borderId="0"/>
    <xf numFmtId="166" fontId="3" fillId="0" borderId="0"/>
    <xf numFmtId="166" fontId="3" fillId="0" borderId="0"/>
    <xf numFmtId="168" fontId="3" fillId="0" borderId="0"/>
    <xf numFmtId="168" fontId="3" fillId="0" borderId="0"/>
    <xf numFmtId="37" fontId="3" fillId="0" borderId="0"/>
    <xf numFmtId="0" fontId="2" fillId="0" borderId="0"/>
    <xf numFmtId="0" fontId="2" fillId="0" borderId="0"/>
    <xf numFmtId="168" fontId="3" fillId="0" borderId="0"/>
    <xf numFmtId="167" fontId="3" fillId="0" borderId="0"/>
    <xf numFmtId="167" fontId="3" fillId="0" borderId="0"/>
    <xf numFmtId="0" fontId="3" fillId="0" borderId="0"/>
    <xf numFmtId="39" fontId="41" fillId="0" borderId="0"/>
    <xf numFmtId="0" fontId="83" fillId="119" borderId="44" applyNumberFormat="0" applyFont="0" applyAlignment="0" applyProtection="0"/>
    <xf numFmtId="0" fontId="83" fillId="119" borderId="44" applyNumberFormat="0" applyFont="0" applyAlignment="0" applyProtection="0"/>
    <xf numFmtId="0" fontId="11" fillId="7" borderId="14" applyNumberFormat="0" applyFont="0" applyAlignment="0" applyProtection="0"/>
    <xf numFmtId="0" fontId="83" fillId="119" borderId="44" applyNumberFormat="0" applyFont="0" applyAlignment="0" applyProtection="0"/>
    <xf numFmtId="0" fontId="83" fillId="119" borderId="44" applyNumberFormat="0" applyFont="0" applyAlignment="0" applyProtection="0"/>
    <xf numFmtId="0" fontId="83" fillId="119" borderId="44" applyNumberFormat="0" applyFont="0" applyAlignment="0" applyProtection="0"/>
    <xf numFmtId="0" fontId="83" fillId="119" borderId="44" applyNumberFormat="0" applyFont="0" applyAlignment="0" applyProtection="0"/>
    <xf numFmtId="0" fontId="83" fillId="119" borderId="44" applyNumberFormat="0" applyFont="0" applyAlignment="0" applyProtection="0"/>
    <xf numFmtId="0" fontId="83" fillId="119" borderId="44" applyNumberFormat="0" applyFont="0" applyAlignment="0" applyProtection="0"/>
    <xf numFmtId="0" fontId="38" fillId="42" borderId="3" applyNumberFormat="0" applyFont="0" applyAlignment="0" applyProtection="0"/>
    <xf numFmtId="0" fontId="83" fillId="119" borderId="44" applyNumberFormat="0" applyFont="0" applyAlignment="0" applyProtection="0"/>
    <xf numFmtId="0" fontId="83" fillId="119" borderId="44" applyNumberFormat="0" applyFont="0" applyAlignment="0" applyProtection="0"/>
    <xf numFmtId="0" fontId="83" fillId="119" borderId="44" applyNumberFormat="0" applyFont="0" applyAlignment="0" applyProtection="0"/>
    <xf numFmtId="0" fontId="83" fillId="119" borderId="44" applyNumberFormat="0" applyFont="0" applyAlignment="0" applyProtection="0"/>
    <xf numFmtId="0" fontId="11" fillId="7" borderId="14" applyNumberFormat="0" applyFont="0" applyAlignment="0" applyProtection="0"/>
    <xf numFmtId="0" fontId="11" fillId="7" borderId="14" applyNumberFormat="0" applyFont="0" applyAlignment="0" applyProtection="0"/>
    <xf numFmtId="0" fontId="11" fillId="119" borderId="44" applyNumberFormat="0" applyFont="0" applyAlignment="0" applyProtection="0"/>
    <xf numFmtId="0" fontId="38" fillId="42" borderId="3" applyNumberFormat="0" applyFont="0" applyAlignment="0" applyProtection="0"/>
    <xf numFmtId="0" fontId="11" fillId="7" borderId="14" applyNumberFormat="0" applyFont="0" applyAlignment="0" applyProtection="0"/>
    <xf numFmtId="0" fontId="1" fillId="119" borderId="44" applyNumberFormat="0" applyFont="0" applyAlignment="0" applyProtection="0"/>
    <xf numFmtId="0" fontId="1" fillId="119" borderId="44" applyNumberFormat="0" applyFont="0" applyAlignment="0" applyProtection="0"/>
    <xf numFmtId="0" fontId="83" fillId="119" borderId="44" applyNumberFormat="0" applyFont="0" applyAlignment="0" applyProtection="0"/>
    <xf numFmtId="0" fontId="11" fillId="7" borderId="14" applyNumberFormat="0" applyFont="0" applyAlignment="0" applyProtection="0"/>
    <xf numFmtId="0" fontId="11" fillId="119" borderId="44" applyNumberFormat="0" applyFont="0" applyAlignment="0" applyProtection="0"/>
    <xf numFmtId="0" fontId="83" fillId="119" borderId="44" applyNumberFormat="0" applyFont="0" applyAlignment="0" applyProtection="0"/>
    <xf numFmtId="0" fontId="1" fillId="119" borderId="44" applyNumberFormat="0" applyFont="0" applyAlignment="0" applyProtection="0"/>
    <xf numFmtId="0" fontId="1" fillId="119" borderId="44" applyNumberFormat="0" applyFont="0" applyAlignment="0" applyProtection="0"/>
    <xf numFmtId="0" fontId="11" fillId="7" borderId="14" applyNumberFormat="0" applyFont="0" applyAlignment="0" applyProtection="0"/>
    <xf numFmtId="0" fontId="83" fillId="119" borderId="44" applyNumberFormat="0" applyFont="0" applyAlignment="0" applyProtection="0"/>
    <xf numFmtId="0" fontId="11" fillId="119" borderId="44" applyNumberFormat="0" applyFont="0" applyAlignment="0" applyProtection="0"/>
    <xf numFmtId="0" fontId="83" fillId="119" borderId="44" applyNumberFormat="0" applyFont="0" applyAlignment="0" applyProtection="0"/>
    <xf numFmtId="0" fontId="1" fillId="119" borderId="44" applyNumberFormat="0" applyFont="0" applyAlignment="0" applyProtection="0"/>
    <xf numFmtId="0" fontId="1" fillId="119" borderId="44" applyNumberFormat="0" applyFont="0" applyAlignment="0" applyProtection="0"/>
    <xf numFmtId="0" fontId="83" fillId="119" borderId="44" applyNumberFormat="0" applyFont="0" applyAlignment="0" applyProtection="0"/>
    <xf numFmtId="0" fontId="11" fillId="7" borderId="14" applyNumberFormat="0" applyFont="0" applyAlignment="0" applyProtection="0"/>
    <xf numFmtId="0" fontId="83" fillId="119" borderId="44" applyNumberFormat="0" applyFont="0" applyAlignment="0" applyProtection="0"/>
    <xf numFmtId="0" fontId="1" fillId="119" borderId="44" applyNumberFormat="0" applyFont="0" applyAlignment="0" applyProtection="0"/>
    <xf numFmtId="0" fontId="83" fillId="119" borderId="44" applyNumberFormat="0" applyFont="0" applyAlignment="0" applyProtection="0"/>
    <xf numFmtId="0" fontId="1" fillId="119" borderId="44" applyNumberFormat="0" applyFont="0" applyAlignment="0" applyProtection="0"/>
    <xf numFmtId="0" fontId="11" fillId="7" borderId="14" applyNumberFormat="0" applyFont="0" applyAlignment="0" applyProtection="0"/>
    <xf numFmtId="0" fontId="83" fillId="119" borderId="44" applyNumberFormat="0" applyFont="0" applyAlignment="0" applyProtection="0"/>
    <xf numFmtId="0" fontId="83" fillId="119" borderId="44" applyNumberFormat="0" applyFont="0" applyAlignment="0" applyProtection="0"/>
    <xf numFmtId="0" fontId="11" fillId="7" borderId="14" applyNumberFormat="0" applyFont="0" applyAlignment="0" applyProtection="0"/>
    <xf numFmtId="0" fontId="83" fillId="119" borderId="44" applyNumberFormat="0" applyFont="0" applyAlignment="0" applyProtection="0"/>
    <xf numFmtId="0" fontId="83" fillId="119" borderId="44" applyNumberFormat="0" applyFont="0" applyAlignment="0" applyProtection="0"/>
    <xf numFmtId="0" fontId="11" fillId="7" borderId="14" applyNumberFormat="0" applyFont="0" applyAlignment="0" applyProtection="0"/>
    <xf numFmtId="0" fontId="83" fillId="119" borderId="44" applyNumberFormat="0" applyFont="0" applyAlignment="0" applyProtection="0"/>
    <xf numFmtId="0" fontId="83" fillId="119" borderId="44" applyNumberFormat="0" applyFont="0" applyAlignment="0" applyProtection="0"/>
    <xf numFmtId="0" fontId="11" fillId="7" borderId="14" applyNumberFormat="0" applyFont="0" applyAlignment="0" applyProtection="0"/>
    <xf numFmtId="0" fontId="83" fillId="119" borderId="44" applyNumberFormat="0" applyFont="0" applyAlignment="0" applyProtection="0"/>
    <xf numFmtId="0" fontId="83" fillId="119" borderId="44" applyNumberFormat="0" applyFont="0" applyAlignment="0" applyProtection="0"/>
    <xf numFmtId="0" fontId="11" fillId="7" borderId="14" applyNumberFormat="0" applyFont="0" applyAlignment="0" applyProtection="0"/>
    <xf numFmtId="0" fontId="11" fillId="7" borderId="14" applyNumberFormat="0" applyFont="0" applyAlignment="0" applyProtection="0"/>
    <xf numFmtId="0" fontId="83" fillId="119" borderId="44" applyNumberFormat="0" applyFont="0" applyAlignment="0" applyProtection="0"/>
    <xf numFmtId="0" fontId="83" fillId="119" borderId="44" applyNumberFormat="0" applyFont="0" applyAlignment="0" applyProtection="0"/>
    <xf numFmtId="0" fontId="11" fillId="7" borderId="14" applyNumberFormat="0" applyFont="0" applyAlignment="0" applyProtection="0"/>
    <xf numFmtId="0" fontId="1" fillId="119" borderId="44" applyNumberFormat="0" applyFont="0" applyAlignment="0" applyProtection="0"/>
    <xf numFmtId="0" fontId="11" fillId="7" borderId="14" applyNumberFormat="0" applyFont="0" applyAlignment="0" applyProtection="0"/>
    <xf numFmtId="0" fontId="83" fillId="119" borderId="44" applyNumberFormat="0" applyFont="0" applyAlignment="0" applyProtection="0"/>
    <xf numFmtId="0" fontId="83" fillId="119" borderId="44" applyNumberFormat="0" applyFont="0" applyAlignment="0" applyProtection="0"/>
    <xf numFmtId="0" fontId="11" fillId="7" borderId="14" applyNumberFormat="0" applyFont="0" applyAlignment="0" applyProtection="0"/>
    <xf numFmtId="0" fontId="83" fillId="119" borderId="44" applyNumberFormat="0" applyFont="0" applyAlignment="0" applyProtection="0"/>
    <xf numFmtId="0" fontId="83" fillId="119" borderId="44" applyNumberFormat="0" applyFont="0" applyAlignment="0" applyProtection="0"/>
    <xf numFmtId="0" fontId="83" fillId="119" borderId="44" applyNumberFormat="0" applyFont="0" applyAlignment="0" applyProtection="0"/>
    <xf numFmtId="0" fontId="83" fillId="119" borderId="44" applyNumberFormat="0" applyFont="0" applyAlignment="0" applyProtection="0"/>
    <xf numFmtId="0" fontId="83" fillId="119" borderId="44" applyNumberFormat="0" applyFont="0" applyAlignment="0" applyProtection="0"/>
    <xf numFmtId="0" fontId="83" fillId="119" borderId="44" applyNumberFormat="0" applyFont="0" applyAlignment="0" applyProtection="0"/>
    <xf numFmtId="0" fontId="11" fillId="7" borderId="14" applyNumberFormat="0" applyFont="0" applyAlignment="0" applyProtection="0"/>
    <xf numFmtId="0" fontId="1" fillId="119" borderId="44" applyNumberFormat="0" applyFont="0" applyAlignment="0" applyProtection="0"/>
    <xf numFmtId="0" fontId="83" fillId="119" borderId="44" applyNumberFormat="0" applyFont="0" applyAlignment="0" applyProtection="0"/>
    <xf numFmtId="0" fontId="25" fillId="9" borderId="15" applyNumberFormat="0" applyAlignment="0" applyProtection="0"/>
    <xf numFmtId="0" fontId="25" fillId="14" borderId="15" applyNumberFormat="0" applyAlignment="0" applyProtection="0"/>
    <xf numFmtId="0" fontId="25" fillId="14" borderId="15" applyNumberFormat="0" applyAlignment="0" applyProtection="0"/>
    <xf numFmtId="0" fontId="25" fillId="14" borderId="15" applyNumberFormat="0" applyAlignment="0" applyProtection="0"/>
    <xf numFmtId="0" fontId="25" fillId="14" borderId="15" applyNumberFormat="0" applyAlignment="0" applyProtection="0"/>
    <xf numFmtId="0" fontId="25" fillId="14" borderId="15" applyNumberFormat="0" applyAlignment="0" applyProtection="0"/>
    <xf numFmtId="0" fontId="25" fillId="14" borderId="15" applyNumberFormat="0" applyAlignment="0" applyProtection="0"/>
    <xf numFmtId="0" fontId="107" fillId="115" borderId="45" applyNumberFormat="0" applyAlignment="0" applyProtection="0"/>
    <xf numFmtId="0" fontId="107" fillId="115" borderId="45" applyNumberFormat="0" applyAlignment="0" applyProtection="0"/>
    <xf numFmtId="186" fontId="8" fillId="9" borderId="0">
      <alignment horizontal="right"/>
    </xf>
    <xf numFmtId="0" fontId="7" fillId="59" borderId="0">
      <alignment horizontal="center"/>
    </xf>
    <xf numFmtId="0" fontId="48" fillId="60" borderId="16"/>
    <xf numFmtId="0" fontId="49" fillId="9" borderId="0" applyBorder="0">
      <alignment horizontal="centerContinuous"/>
    </xf>
    <xf numFmtId="0" fontId="50" fillId="60" borderId="0" applyBorder="0">
      <alignment horizontal="centerContinuous"/>
    </xf>
    <xf numFmtId="9" fontId="8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" fillId="0" borderId="0" applyFont="0" applyFill="0" applyBorder="0" applyAlignment="0" applyProtection="0"/>
    <xf numFmtId="187" fontId="40" fillId="0" borderId="0">
      <protection locked="0"/>
    </xf>
    <xf numFmtId="188" fontId="40" fillId="0" borderId="0">
      <protection locked="0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3" fillId="0" borderId="0" applyFont="0" applyFill="0" applyBorder="0" applyAlignment="0" applyProtection="0"/>
    <xf numFmtId="0" fontId="5" fillId="61" borderId="17" applyNumberFormat="0" applyFont="0" applyBorder="0" applyAlignment="0" applyProtection="0"/>
    <xf numFmtId="14" fontId="51" fillId="62" borderId="18" applyNumberFormat="0" applyFont="0" applyBorder="0" applyAlignment="0" applyProtection="0">
      <alignment horizontal="center" vertical="center"/>
    </xf>
    <xf numFmtId="167" fontId="3" fillId="0" borderId="19"/>
    <xf numFmtId="0" fontId="25" fillId="14" borderId="15" applyNumberFormat="0" applyAlignment="0" applyProtection="0"/>
    <xf numFmtId="0" fontId="25" fillId="14" borderId="15" applyNumberFormat="0" applyAlignment="0" applyProtection="0"/>
    <xf numFmtId="0" fontId="107" fillId="115" borderId="45" applyNumberFormat="0" applyAlignment="0" applyProtection="0"/>
    <xf numFmtId="0" fontId="25" fillId="45" borderId="15" applyNumberFormat="0" applyAlignment="0" applyProtection="0"/>
    <xf numFmtId="0" fontId="25" fillId="14" borderId="15" applyNumberFormat="0" applyAlignment="0" applyProtection="0"/>
    <xf numFmtId="0" fontId="25" fillId="45" borderId="15" applyNumberFormat="0" applyAlignment="0" applyProtection="0"/>
    <xf numFmtId="0" fontId="25" fillId="14" borderId="15" applyNumberFormat="0" applyAlignment="0" applyProtection="0"/>
    <xf numFmtId="0" fontId="25" fillId="14" borderId="15" applyNumberFormat="0" applyAlignment="0" applyProtection="0"/>
    <xf numFmtId="0" fontId="25" fillId="14" borderId="15" applyNumberFormat="0" applyAlignment="0" applyProtection="0"/>
    <xf numFmtId="0" fontId="25" fillId="14" borderId="15" applyNumberFormat="0" applyAlignment="0" applyProtection="0"/>
    <xf numFmtId="0" fontId="25" fillId="14" borderId="15" applyNumberFormat="0" applyAlignment="0" applyProtection="0"/>
    <xf numFmtId="0" fontId="25" fillId="14" borderId="15" applyNumberFormat="0" applyAlignment="0" applyProtection="0"/>
    <xf numFmtId="0" fontId="25" fillId="14" borderId="15" applyNumberFormat="0" applyAlignment="0" applyProtection="0"/>
    <xf numFmtId="0" fontId="25" fillId="14" borderId="15" applyNumberFormat="0" applyAlignment="0" applyProtection="0"/>
    <xf numFmtId="4" fontId="6" fillId="12" borderId="20" applyNumberFormat="0" applyProtection="0">
      <alignment vertical="center"/>
    </xf>
    <xf numFmtId="4" fontId="6" fillId="12" borderId="20" applyNumberFormat="0" applyProtection="0">
      <alignment vertical="center"/>
    </xf>
    <xf numFmtId="4" fontId="8" fillId="63" borderId="15" applyNumberFormat="0" applyProtection="0">
      <alignment vertical="center"/>
    </xf>
    <xf numFmtId="4" fontId="38" fillId="12" borderId="3" applyNumberFormat="0" applyProtection="0">
      <alignment vertical="center"/>
    </xf>
    <xf numFmtId="4" fontId="6" fillId="59" borderId="20" applyNumberFormat="0" applyProtection="0">
      <alignment horizontal="center" vertical="center"/>
    </xf>
    <xf numFmtId="4" fontId="32" fillId="12" borderId="20" applyNumberFormat="0" applyProtection="0">
      <alignment vertical="center"/>
    </xf>
    <xf numFmtId="4" fontId="32" fillId="12" borderId="20" applyNumberFormat="0" applyProtection="0">
      <alignment vertical="center"/>
    </xf>
    <xf numFmtId="4" fontId="34" fillId="63" borderId="15" applyNumberFormat="0" applyProtection="0">
      <alignment vertical="center"/>
    </xf>
    <xf numFmtId="4" fontId="32" fillId="63" borderId="20" applyNumberFormat="0" applyProtection="0">
      <alignment vertical="center"/>
    </xf>
    <xf numFmtId="4" fontId="68" fillId="63" borderId="3" applyNumberFormat="0" applyProtection="0">
      <alignment vertical="center"/>
    </xf>
    <xf numFmtId="4" fontId="6" fillId="12" borderId="20" applyNumberFormat="0" applyProtection="0">
      <alignment horizontal="left" vertical="center" indent="1"/>
    </xf>
    <xf numFmtId="4" fontId="6" fillId="12" borderId="20" applyNumberFormat="0" applyProtection="0">
      <alignment horizontal="left" vertical="center" indent="1"/>
    </xf>
    <xf numFmtId="4" fontId="8" fillId="63" borderId="15" applyNumberFormat="0" applyProtection="0">
      <alignment horizontal="left" vertical="center" indent="1"/>
    </xf>
    <xf numFmtId="4" fontId="38" fillId="63" borderId="3" applyNumberFormat="0" applyProtection="0">
      <alignment horizontal="left" vertical="center" indent="1"/>
    </xf>
    <xf numFmtId="4" fontId="6" fillId="63" borderId="20" applyNumberFormat="0" applyProtection="0">
      <alignment horizontal="left" vertical="center" indent="1"/>
    </xf>
    <xf numFmtId="4" fontId="38" fillId="63" borderId="3" applyNumberFormat="0" applyProtection="0">
      <alignment horizontal="left" vertical="center" indent="1"/>
    </xf>
    <xf numFmtId="0" fontId="6" fillId="12" borderId="20" applyNumberFormat="0" applyProtection="0">
      <alignment horizontal="left" vertical="top" indent="1"/>
    </xf>
    <xf numFmtId="0" fontId="6" fillId="12" borderId="20" applyNumberFormat="0" applyProtection="0">
      <alignment horizontal="left" vertical="top" indent="1"/>
    </xf>
    <xf numFmtId="4" fontId="8" fillId="63" borderId="15" applyNumberFormat="0" applyProtection="0">
      <alignment horizontal="left" vertical="center" indent="1"/>
    </xf>
    <xf numFmtId="0" fontId="6" fillId="63" borderId="20" applyNumberFormat="0" applyProtection="0">
      <alignment horizontal="left" vertical="top" indent="1"/>
    </xf>
    <xf numFmtId="0" fontId="61" fillId="12" borderId="20" applyNumberFormat="0" applyProtection="0">
      <alignment horizontal="left" vertical="top" indent="1"/>
    </xf>
    <xf numFmtId="4" fontId="6" fillId="64" borderId="0" applyNumberFormat="0" applyProtection="0">
      <alignment horizontal="left" vertical="center" indent="1"/>
    </xf>
    <xf numFmtId="4" fontId="38" fillId="17" borderId="3" applyNumberFormat="0" applyProtection="0">
      <alignment horizontal="left" vertical="center" indent="1"/>
    </xf>
    <xf numFmtId="0" fontId="2" fillId="65" borderId="15" applyNumberFormat="0" applyProtection="0">
      <alignment horizontal="left" vertical="center" indent="1"/>
    </xf>
    <xf numFmtId="4" fontId="6" fillId="66" borderId="0" applyNumberFormat="0" applyProtection="0">
      <alignment horizontal="left" vertical="center" indent="1"/>
    </xf>
    <xf numFmtId="4" fontId="6" fillId="67" borderId="0" applyNumberFormat="0" applyProtection="0">
      <alignment horizontal="left" vertical="center" indent="1"/>
    </xf>
    <xf numFmtId="4" fontId="8" fillId="5" borderId="20" applyNumberFormat="0" applyProtection="0">
      <alignment horizontal="right" vertical="center"/>
    </xf>
    <xf numFmtId="4" fontId="8" fillId="5" borderId="20" applyNumberFormat="0" applyProtection="0">
      <alignment horizontal="right" vertical="center"/>
    </xf>
    <xf numFmtId="4" fontId="8" fillId="68" borderId="15" applyNumberFormat="0" applyProtection="0">
      <alignment horizontal="right" vertical="center"/>
    </xf>
    <xf numFmtId="4" fontId="38" fillId="5" borderId="3" applyNumberFormat="0" applyProtection="0">
      <alignment horizontal="right" vertical="center"/>
    </xf>
    <xf numFmtId="4" fontId="38" fillId="5" borderId="3" applyNumberFormat="0" applyProtection="0">
      <alignment horizontal="right" vertical="center"/>
    </xf>
    <xf numFmtId="4" fontId="38" fillId="5" borderId="3" applyNumberFormat="0" applyProtection="0">
      <alignment horizontal="right" vertical="center"/>
    </xf>
    <xf numFmtId="4" fontId="8" fillId="4" borderId="20" applyNumberFormat="0" applyProtection="0">
      <alignment horizontal="right" vertical="center"/>
    </xf>
    <xf numFmtId="4" fontId="8" fillId="4" borderId="20" applyNumberFormat="0" applyProtection="0">
      <alignment horizontal="right" vertical="center"/>
    </xf>
    <xf numFmtId="4" fontId="8" fillId="69" borderId="15" applyNumberFormat="0" applyProtection="0">
      <alignment horizontal="right" vertical="center"/>
    </xf>
    <xf numFmtId="4" fontId="38" fillId="70" borderId="3" applyNumberFormat="0" applyProtection="0">
      <alignment horizontal="right" vertical="center"/>
    </xf>
    <xf numFmtId="4" fontId="38" fillId="70" borderId="3" applyNumberFormat="0" applyProtection="0">
      <alignment horizontal="right" vertical="center"/>
    </xf>
    <xf numFmtId="4" fontId="38" fillId="70" borderId="3" applyNumberFormat="0" applyProtection="0">
      <alignment horizontal="right" vertical="center"/>
    </xf>
    <xf numFmtId="4" fontId="8" fillId="35" borderId="20" applyNumberFormat="0" applyProtection="0">
      <alignment horizontal="right" vertical="center"/>
    </xf>
    <xf numFmtId="4" fontId="8" fillId="35" borderId="20" applyNumberFormat="0" applyProtection="0">
      <alignment horizontal="right" vertical="center"/>
    </xf>
    <xf numFmtId="4" fontId="8" fillId="71" borderId="15" applyNumberFormat="0" applyProtection="0">
      <alignment horizontal="right" vertical="center"/>
    </xf>
    <xf numFmtId="4" fontId="38" fillId="35" borderId="21" applyNumberFormat="0" applyProtection="0">
      <alignment horizontal="right" vertical="center"/>
    </xf>
    <xf numFmtId="4" fontId="38" fillId="35" borderId="21" applyNumberFormat="0" applyProtection="0">
      <alignment horizontal="right" vertical="center"/>
    </xf>
    <xf numFmtId="4" fontId="38" fillId="35" borderId="21" applyNumberFormat="0" applyProtection="0">
      <alignment horizontal="right" vertical="center"/>
    </xf>
    <xf numFmtId="4" fontId="8" fillId="15" borderId="20" applyNumberFormat="0" applyProtection="0">
      <alignment horizontal="right" vertical="center"/>
    </xf>
    <xf numFmtId="4" fontId="8" fillId="15" borderId="20" applyNumberFormat="0" applyProtection="0">
      <alignment horizontal="right" vertical="center"/>
    </xf>
    <xf numFmtId="4" fontId="8" fillId="72" borderId="15" applyNumberFormat="0" applyProtection="0">
      <alignment horizontal="right" vertical="center"/>
    </xf>
    <xf numFmtId="4" fontId="38" fillId="15" borderId="3" applyNumberFormat="0" applyProtection="0">
      <alignment horizontal="right" vertical="center"/>
    </xf>
    <xf numFmtId="4" fontId="38" fillId="15" borderId="3" applyNumberFormat="0" applyProtection="0">
      <alignment horizontal="right" vertical="center"/>
    </xf>
    <xf numFmtId="4" fontId="38" fillId="15" borderId="3" applyNumberFormat="0" applyProtection="0">
      <alignment horizontal="right" vertical="center"/>
    </xf>
    <xf numFmtId="4" fontId="8" fillId="20" borderId="20" applyNumberFormat="0" applyProtection="0">
      <alignment horizontal="right" vertical="center"/>
    </xf>
    <xf numFmtId="4" fontId="8" fillId="20" borderId="20" applyNumberFormat="0" applyProtection="0">
      <alignment horizontal="right" vertical="center"/>
    </xf>
    <xf numFmtId="4" fontId="8" fillId="73" borderId="15" applyNumberFormat="0" applyProtection="0">
      <alignment horizontal="right" vertical="center"/>
    </xf>
    <xf numFmtId="4" fontId="38" fillId="20" borderId="3" applyNumberFormat="0" applyProtection="0">
      <alignment horizontal="right" vertical="center"/>
    </xf>
    <xf numFmtId="4" fontId="38" fillId="20" borderId="3" applyNumberFormat="0" applyProtection="0">
      <alignment horizontal="right" vertical="center"/>
    </xf>
    <xf numFmtId="4" fontId="38" fillId="20" borderId="3" applyNumberFormat="0" applyProtection="0">
      <alignment horizontal="right" vertical="center"/>
    </xf>
    <xf numFmtId="4" fontId="8" fillId="18" borderId="20" applyNumberFormat="0" applyProtection="0">
      <alignment horizontal="right" vertical="center"/>
    </xf>
    <xf numFmtId="4" fontId="8" fillId="18" borderId="20" applyNumberFormat="0" applyProtection="0">
      <alignment horizontal="right" vertical="center"/>
    </xf>
    <xf numFmtId="4" fontId="8" fillId="62" borderId="15" applyNumberFormat="0" applyProtection="0">
      <alignment horizontal="right" vertical="center"/>
    </xf>
    <xf numFmtId="4" fontId="38" fillId="18" borderId="3" applyNumberFormat="0" applyProtection="0">
      <alignment horizontal="right" vertical="center"/>
    </xf>
    <xf numFmtId="4" fontId="38" fillId="18" borderId="3" applyNumberFormat="0" applyProtection="0">
      <alignment horizontal="right" vertical="center"/>
    </xf>
    <xf numFmtId="4" fontId="38" fillId="18" borderId="3" applyNumberFormat="0" applyProtection="0">
      <alignment horizontal="right" vertical="center"/>
    </xf>
    <xf numFmtId="4" fontId="8" fillId="21" borderId="20" applyNumberFormat="0" applyProtection="0">
      <alignment horizontal="right" vertical="center"/>
    </xf>
    <xf numFmtId="4" fontId="8" fillId="21" borderId="20" applyNumberFormat="0" applyProtection="0">
      <alignment horizontal="right" vertical="center"/>
    </xf>
    <xf numFmtId="4" fontId="8" fillId="74" borderId="15" applyNumberFormat="0" applyProtection="0">
      <alignment horizontal="right" vertical="center"/>
    </xf>
    <xf numFmtId="4" fontId="38" fillId="21" borderId="3" applyNumberFormat="0" applyProtection="0">
      <alignment horizontal="right" vertical="center"/>
    </xf>
    <xf numFmtId="4" fontId="38" fillId="21" borderId="3" applyNumberFormat="0" applyProtection="0">
      <alignment horizontal="right" vertical="center"/>
    </xf>
    <xf numFmtId="4" fontId="38" fillId="21" borderId="3" applyNumberFormat="0" applyProtection="0">
      <alignment horizontal="right" vertical="center"/>
    </xf>
    <xf numFmtId="4" fontId="8" fillId="75" borderId="20" applyNumberFormat="0" applyProtection="0">
      <alignment horizontal="right" vertical="center"/>
    </xf>
    <xf numFmtId="4" fontId="8" fillId="75" borderId="20" applyNumberFormat="0" applyProtection="0">
      <alignment horizontal="right" vertical="center"/>
    </xf>
    <xf numFmtId="4" fontId="8" fillId="76" borderId="15" applyNumberFormat="0" applyProtection="0">
      <alignment horizontal="right" vertical="center"/>
    </xf>
    <xf numFmtId="4" fontId="38" fillId="75" borderId="3" applyNumberFormat="0" applyProtection="0">
      <alignment horizontal="right" vertical="center"/>
    </xf>
    <xf numFmtId="4" fontId="38" fillId="75" borderId="3" applyNumberFormat="0" applyProtection="0">
      <alignment horizontal="right" vertical="center"/>
    </xf>
    <xf numFmtId="4" fontId="38" fillId="75" borderId="3" applyNumberFormat="0" applyProtection="0">
      <alignment horizontal="right" vertical="center"/>
    </xf>
    <xf numFmtId="4" fontId="8" fillId="13" borderId="20" applyNumberFormat="0" applyProtection="0">
      <alignment horizontal="right" vertical="center"/>
    </xf>
    <xf numFmtId="4" fontId="8" fillId="13" borderId="20" applyNumberFormat="0" applyProtection="0">
      <alignment horizontal="right" vertical="center"/>
    </xf>
    <xf numFmtId="4" fontId="8" fillId="77" borderId="15" applyNumberFormat="0" applyProtection="0">
      <alignment horizontal="right" vertical="center"/>
    </xf>
    <xf numFmtId="4" fontId="38" fillId="13" borderId="3" applyNumberFormat="0" applyProtection="0">
      <alignment horizontal="right" vertical="center"/>
    </xf>
    <xf numFmtId="4" fontId="38" fillId="13" borderId="3" applyNumberFormat="0" applyProtection="0">
      <alignment horizontal="right" vertical="center"/>
    </xf>
    <xf numFmtId="4" fontId="38" fillId="13" borderId="3" applyNumberFormat="0" applyProtection="0">
      <alignment horizontal="right" vertical="center"/>
    </xf>
    <xf numFmtId="4" fontId="6" fillId="78" borderId="22" applyNumberFormat="0" applyProtection="0">
      <alignment horizontal="left" vertical="center" indent="1"/>
    </xf>
    <xf numFmtId="4" fontId="6" fillId="79" borderId="15" applyNumberFormat="0" applyProtection="0">
      <alignment horizontal="left" vertical="center" indent="1"/>
    </xf>
    <xf numFmtId="4" fontId="38" fillId="78" borderId="21" applyNumberFormat="0" applyProtection="0">
      <alignment horizontal="left" vertical="center" indent="1"/>
    </xf>
    <xf numFmtId="4" fontId="38" fillId="78" borderId="21" applyNumberFormat="0" applyProtection="0">
      <alignment horizontal="left" vertical="center" indent="1"/>
    </xf>
    <xf numFmtId="4" fontId="38" fillId="78" borderId="21" applyNumberFormat="0" applyProtection="0">
      <alignment horizontal="left" vertical="center" indent="1"/>
    </xf>
    <xf numFmtId="4" fontId="8" fillId="80" borderId="0" applyNumberFormat="0" applyProtection="0">
      <alignment horizontal="left" vertical="center" indent="1"/>
    </xf>
    <xf numFmtId="4" fontId="8" fillId="81" borderId="23" applyNumberFormat="0" applyProtection="0">
      <alignment horizontal="left" vertical="center" indent="1"/>
    </xf>
    <xf numFmtId="4" fontId="2" fillId="41" borderId="21" applyNumberFormat="0" applyProtection="0">
      <alignment horizontal="left" vertical="center" indent="1"/>
    </xf>
    <xf numFmtId="4" fontId="33" fillId="41" borderId="0" applyNumberFormat="0" applyProtection="0">
      <alignment horizontal="left" vertical="center" indent="1"/>
    </xf>
    <xf numFmtId="4" fontId="33" fillId="67" borderId="0" applyNumberFormat="0" applyProtection="0">
      <alignment horizontal="left" vertical="center" indent="1"/>
    </xf>
    <xf numFmtId="4" fontId="2" fillId="41" borderId="21" applyNumberFormat="0" applyProtection="0">
      <alignment horizontal="left" vertical="center" indent="1"/>
    </xf>
    <xf numFmtId="4" fontId="8" fillId="64" borderId="20" applyNumberFormat="0" applyProtection="0">
      <alignment horizontal="right" vertical="center"/>
    </xf>
    <xf numFmtId="4" fontId="8" fillId="64" borderId="20" applyNumberFormat="0" applyProtection="0">
      <alignment horizontal="right" vertical="center"/>
    </xf>
    <xf numFmtId="0" fontId="2" fillId="65" borderId="15" applyNumberFormat="0" applyProtection="0">
      <alignment horizontal="left" vertical="center" indent="1"/>
    </xf>
    <xf numFmtId="4" fontId="38" fillId="64" borderId="3" applyNumberFormat="0" applyProtection="0">
      <alignment horizontal="right" vertical="center"/>
    </xf>
    <xf numFmtId="4" fontId="52" fillId="61" borderId="20" applyNumberFormat="0" applyProtection="0">
      <alignment horizontal="right" vertical="center"/>
    </xf>
    <xf numFmtId="4" fontId="8" fillId="80" borderId="0" applyNumberFormat="0" applyProtection="0">
      <alignment horizontal="left" vertical="center" indent="1"/>
    </xf>
    <xf numFmtId="4" fontId="8" fillId="81" borderId="15" applyNumberFormat="0" applyProtection="0">
      <alignment horizontal="left" vertical="center" indent="1"/>
    </xf>
    <xf numFmtId="4" fontId="38" fillId="80" borderId="21" applyNumberFormat="0" applyProtection="0">
      <alignment horizontal="left" vertical="center" indent="1"/>
    </xf>
    <xf numFmtId="4" fontId="38" fillId="80" borderId="21" applyNumberFormat="0" applyProtection="0">
      <alignment horizontal="left" vertical="center" indent="1"/>
    </xf>
    <xf numFmtId="4" fontId="38" fillId="80" borderId="21" applyNumberFormat="0" applyProtection="0">
      <alignment horizontal="left" vertical="center" indent="1"/>
    </xf>
    <xf numFmtId="4" fontId="8" fillId="64" borderId="0" applyNumberFormat="0" applyProtection="0">
      <alignment horizontal="left" vertical="center" indent="1"/>
    </xf>
    <xf numFmtId="4" fontId="8" fillId="82" borderId="15" applyNumberFormat="0" applyProtection="0">
      <alignment horizontal="left" vertical="center" indent="1"/>
    </xf>
    <xf numFmtId="4" fontId="38" fillId="64" borderId="21" applyNumberFormat="0" applyProtection="0">
      <alignment horizontal="left" vertical="center" indent="1"/>
    </xf>
    <xf numFmtId="4" fontId="8" fillId="66" borderId="0" applyNumberFormat="0" applyProtection="0">
      <alignment horizontal="left" vertical="center" indent="1"/>
    </xf>
    <xf numFmtId="4" fontId="38" fillId="64" borderId="21" applyNumberFormat="0" applyProtection="0">
      <alignment horizontal="left" vertical="center" indent="1"/>
    </xf>
    <xf numFmtId="4" fontId="38" fillId="64" borderId="21" applyNumberFormat="0" applyProtection="0">
      <alignment horizontal="left" vertical="center" indent="1"/>
    </xf>
    <xf numFmtId="0" fontId="2" fillId="41" borderId="20" applyNumberFormat="0" applyProtection="0">
      <alignment horizontal="left" vertical="center" indent="1"/>
    </xf>
    <xf numFmtId="0" fontId="2" fillId="41" borderId="20" applyNumberFormat="0" applyProtection="0">
      <alignment horizontal="left" vertical="center" indent="1"/>
    </xf>
    <xf numFmtId="0" fontId="2" fillId="82" borderId="15" applyNumberFormat="0" applyProtection="0">
      <alignment horizontal="left" vertical="center" indent="1"/>
    </xf>
    <xf numFmtId="0" fontId="38" fillId="14" borderId="3" applyNumberFormat="0" applyProtection="0">
      <alignment horizontal="left" vertical="center" indent="1"/>
    </xf>
    <xf numFmtId="0" fontId="2" fillId="67" borderId="20" applyNumberFormat="0" applyProtection="0">
      <alignment horizontal="left" vertical="center" indent="1"/>
    </xf>
    <xf numFmtId="0" fontId="38" fillId="14" borderId="3" applyNumberFormat="0" applyProtection="0">
      <alignment horizontal="left" vertical="center" indent="1"/>
    </xf>
    <xf numFmtId="0" fontId="2" fillId="41" borderId="20" applyNumberFormat="0" applyProtection="0">
      <alignment horizontal="left" vertical="top" indent="1"/>
    </xf>
    <xf numFmtId="0" fontId="2" fillId="41" borderId="20" applyNumberFormat="0" applyProtection="0">
      <alignment horizontal="left" vertical="top" indent="1"/>
    </xf>
    <xf numFmtId="0" fontId="2" fillId="82" borderId="15" applyNumberFormat="0" applyProtection="0">
      <alignment horizontal="left" vertical="center" indent="1"/>
    </xf>
    <xf numFmtId="0" fontId="2" fillId="67" borderId="20" applyNumberFormat="0" applyProtection="0">
      <alignment horizontal="left" vertical="top" indent="1"/>
    </xf>
    <xf numFmtId="0" fontId="38" fillId="41" borderId="20" applyNumberFormat="0" applyProtection="0">
      <alignment horizontal="left" vertical="top" indent="1"/>
    </xf>
    <xf numFmtId="0" fontId="2" fillId="64" borderId="20" applyNumberFormat="0" applyProtection="0">
      <alignment horizontal="left" vertical="center" indent="1"/>
    </xf>
    <xf numFmtId="0" fontId="2" fillId="64" borderId="20" applyNumberFormat="0" applyProtection="0">
      <alignment horizontal="left" vertical="center" indent="1"/>
    </xf>
    <xf numFmtId="0" fontId="2" fillId="83" borderId="15" applyNumberFormat="0" applyProtection="0">
      <alignment horizontal="left" vertical="center" indent="1"/>
    </xf>
    <xf numFmtId="0" fontId="38" fillId="84" borderId="3" applyNumberFormat="0" applyProtection="0">
      <alignment horizontal="left" vertical="center" indent="1"/>
    </xf>
    <xf numFmtId="0" fontId="2" fillId="66" borderId="20" applyNumberFormat="0" applyProtection="0">
      <alignment horizontal="left" vertical="center" indent="1"/>
    </xf>
    <xf numFmtId="0" fontId="38" fillId="84" borderId="3" applyNumberFormat="0" applyProtection="0">
      <alignment horizontal="left" vertical="center" indent="1"/>
    </xf>
    <xf numFmtId="0" fontId="38" fillId="84" borderId="3" applyNumberFormat="0" applyProtection="0">
      <alignment horizontal="left" vertical="center" indent="1"/>
    </xf>
    <xf numFmtId="0" fontId="2" fillId="64" borderId="20" applyNumberFormat="0" applyProtection="0">
      <alignment horizontal="left" vertical="top" indent="1"/>
    </xf>
    <xf numFmtId="0" fontId="2" fillId="64" borderId="20" applyNumberFormat="0" applyProtection="0">
      <alignment horizontal="left" vertical="top" indent="1"/>
    </xf>
    <xf numFmtId="0" fontId="2" fillId="83" borderId="15" applyNumberFormat="0" applyProtection="0">
      <alignment horizontal="left" vertical="center" indent="1"/>
    </xf>
    <xf numFmtId="0" fontId="2" fillId="66" borderId="20" applyNumberFormat="0" applyProtection="0">
      <alignment horizontal="left" vertical="top" indent="1"/>
    </xf>
    <xf numFmtId="0" fontId="38" fillId="64" borderId="20" applyNumberFormat="0" applyProtection="0">
      <alignment horizontal="left" vertical="top" indent="1"/>
    </xf>
    <xf numFmtId="0" fontId="2" fillId="2" borderId="20" applyNumberFormat="0" applyProtection="0">
      <alignment horizontal="left" vertical="center" indent="1"/>
    </xf>
    <xf numFmtId="0" fontId="2" fillId="2" borderId="20" applyNumberFormat="0" applyProtection="0">
      <alignment horizontal="left" vertical="center" indent="1"/>
    </xf>
    <xf numFmtId="0" fontId="2" fillId="56" borderId="15" applyNumberFormat="0" applyProtection="0">
      <alignment horizontal="left" vertical="center" indent="1"/>
    </xf>
    <xf numFmtId="0" fontId="38" fillId="2" borderId="3" applyNumberFormat="0" applyProtection="0">
      <alignment horizontal="left" vertical="center" indent="1"/>
    </xf>
    <xf numFmtId="0" fontId="2" fillId="61" borderId="20" applyNumberFormat="0" applyProtection="0">
      <alignment horizontal="left" vertical="center" indent="1"/>
    </xf>
    <xf numFmtId="0" fontId="38" fillId="2" borderId="3" applyNumberFormat="0" applyProtection="0">
      <alignment horizontal="left" vertical="center" indent="1"/>
    </xf>
    <xf numFmtId="0" fontId="38" fillId="2" borderId="3" applyNumberFormat="0" applyProtection="0">
      <alignment horizontal="left" vertical="center" indent="1"/>
    </xf>
    <xf numFmtId="0" fontId="2" fillId="2" borderId="20" applyNumberFormat="0" applyProtection="0">
      <alignment horizontal="left" vertical="top" indent="1"/>
    </xf>
    <xf numFmtId="0" fontId="2" fillId="2" borderId="20" applyNumberFormat="0" applyProtection="0">
      <alignment horizontal="left" vertical="top" indent="1"/>
    </xf>
    <xf numFmtId="0" fontId="2" fillId="56" borderId="15" applyNumberFormat="0" applyProtection="0">
      <alignment horizontal="left" vertical="center" indent="1"/>
    </xf>
    <xf numFmtId="0" fontId="2" fillId="61" borderId="20" applyNumberFormat="0" applyProtection="0">
      <alignment horizontal="left" vertical="top" indent="1"/>
    </xf>
    <xf numFmtId="0" fontId="38" fillId="2" borderId="20" applyNumberFormat="0" applyProtection="0">
      <alignment horizontal="left" vertical="top" indent="1"/>
    </xf>
    <xf numFmtId="0" fontId="2" fillId="80" borderId="20" applyNumberFormat="0" applyProtection="0">
      <alignment horizontal="left" vertical="center" indent="1"/>
    </xf>
    <xf numFmtId="0" fontId="2" fillId="80" borderId="20" applyNumberFormat="0" applyProtection="0">
      <alignment horizontal="left" vertical="center" indent="1"/>
    </xf>
    <xf numFmtId="0" fontId="2" fillId="65" borderId="15" applyNumberFormat="0" applyProtection="0">
      <alignment horizontal="left" vertical="center" indent="1"/>
    </xf>
    <xf numFmtId="0" fontId="38" fillId="80" borderId="3" applyNumberFormat="0" applyProtection="0">
      <alignment horizontal="left" vertical="center" indent="1"/>
    </xf>
    <xf numFmtId="0" fontId="2" fillId="85" borderId="20" applyNumberFormat="0" applyProtection="0">
      <alignment horizontal="left" vertical="center" indent="1"/>
    </xf>
    <xf numFmtId="0" fontId="38" fillId="80" borderId="3" applyNumberFormat="0" applyProtection="0">
      <alignment horizontal="left" vertical="center" indent="1"/>
    </xf>
    <xf numFmtId="0" fontId="38" fillId="80" borderId="3" applyNumberFormat="0" applyProtection="0">
      <alignment horizontal="left" vertical="center" indent="1"/>
    </xf>
    <xf numFmtId="0" fontId="2" fillId="80" borderId="20" applyNumberFormat="0" applyProtection="0">
      <alignment horizontal="left" vertical="top" indent="1"/>
    </xf>
    <xf numFmtId="0" fontId="2" fillId="80" borderId="20" applyNumberFormat="0" applyProtection="0">
      <alignment horizontal="left" vertical="top" indent="1"/>
    </xf>
    <xf numFmtId="0" fontId="2" fillId="65" borderId="15" applyNumberFormat="0" applyProtection="0">
      <alignment horizontal="left" vertical="center" indent="1"/>
    </xf>
    <xf numFmtId="0" fontId="2" fillId="85" borderId="20" applyNumberFormat="0" applyProtection="0">
      <alignment horizontal="left" vertical="top" indent="1"/>
    </xf>
    <xf numFmtId="0" fontId="38" fillId="80" borderId="20" applyNumberFormat="0" applyProtection="0">
      <alignment horizontal="left" vertical="top" indent="1"/>
    </xf>
    <xf numFmtId="0" fontId="2" fillId="9" borderId="1" applyNumberFormat="0">
      <protection locked="0"/>
    </xf>
    <xf numFmtId="0" fontId="38" fillId="9" borderId="24" applyNumberFormat="0">
      <protection locked="0"/>
    </xf>
    <xf numFmtId="0" fontId="37" fillId="41" borderId="25" applyBorder="0"/>
    <xf numFmtId="4" fontId="8" fillId="7" borderId="20" applyNumberFormat="0" applyProtection="0">
      <alignment vertical="center"/>
    </xf>
    <xf numFmtId="4" fontId="8" fillId="7" borderId="20" applyNumberFormat="0" applyProtection="0">
      <alignment vertical="center"/>
    </xf>
    <xf numFmtId="4" fontId="8" fillId="57" borderId="15" applyNumberFormat="0" applyProtection="0">
      <alignment vertical="center"/>
    </xf>
    <xf numFmtId="4" fontId="8" fillId="57" borderId="20" applyNumberFormat="0" applyProtection="0">
      <alignment vertical="center"/>
    </xf>
    <xf numFmtId="4" fontId="60" fillId="7" borderId="20" applyNumberFormat="0" applyProtection="0">
      <alignment vertical="center"/>
    </xf>
    <xf numFmtId="4" fontId="34" fillId="7" borderId="20" applyNumberFormat="0" applyProtection="0">
      <alignment vertical="center"/>
    </xf>
    <xf numFmtId="4" fontId="34" fillId="7" borderId="20" applyNumberFormat="0" applyProtection="0">
      <alignment vertical="center"/>
    </xf>
    <xf numFmtId="4" fontId="34" fillId="57" borderId="15" applyNumberFormat="0" applyProtection="0">
      <alignment vertical="center"/>
    </xf>
    <xf numFmtId="4" fontId="34" fillId="57" borderId="20" applyNumberFormat="0" applyProtection="0">
      <alignment vertical="center"/>
    </xf>
    <xf numFmtId="4" fontId="68" fillId="57" borderId="1" applyNumberFormat="0" applyProtection="0">
      <alignment vertical="center"/>
    </xf>
    <xf numFmtId="4" fontId="8" fillId="7" borderId="20" applyNumberFormat="0" applyProtection="0">
      <alignment horizontal="left" vertical="center" indent="1"/>
    </xf>
    <xf numFmtId="4" fontId="8" fillId="7" borderId="20" applyNumberFormat="0" applyProtection="0">
      <alignment horizontal="left" vertical="center" indent="1"/>
    </xf>
    <xf numFmtId="4" fontId="8" fillId="57" borderId="15" applyNumberFormat="0" applyProtection="0">
      <alignment horizontal="left" vertical="center" indent="1"/>
    </xf>
    <xf numFmtId="4" fontId="8" fillId="57" borderId="20" applyNumberFormat="0" applyProtection="0">
      <alignment horizontal="left" vertical="center" indent="1"/>
    </xf>
    <xf numFmtId="4" fontId="60" fillId="14" borderId="20" applyNumberFormat="0" applyProtection="0">
      <alignment horizontal="left" vertical="center" indent="1"/>
    </xf>
    <xf numFmtId="0" fontId="8" fillId="7" borderId="20" applyNumberFormat="0" applyProtection="0">
      <alignment horizontal="left" vertical="top" indent="1"/>
    </xf>
    <xf numFmtId="0" fontId="8" fillId="7" borderId="20" applyNumberFormat="0" applyProtection="0">
      <alignment horizontal="left" vertical="top" indent="1"/>
    </xf>
    <xf numFmtId="4" fontId="8" fillId="57" borderId="15" applyNumberFormat="0" applyProtection="0">
      <alignment horizontal="left" vertical="center" indent="1"/>
    </xf>
    <xf numFmtId="0" fontId="8" fillId="57" borderId="20" applyNumberFormat="0" applyProtection="0">
      <alignment horizontal="left" vertical="top" indent="1"/>
    </xf>
    <xf numFmtId="0" fontId="60" fillId="7" borderId="20" applyNumberFormat="0" applyProtection="0">
      <alignment horizontal="left" vertical="top" indent="1"/>
    </xf>
    <xf numFmtId="4" fontId="8" fillId="80" borderId="20" applyNumberFormat="0" applyProtection="0">
      <alignment horizontal="right" vertical="center"/>
    </xf>
    <xf numFmtId="4" fontId="8" fillId="80" borderId="20" applyNumberFormat="0" applyProtection="0">
      <alignment horizontal="right" vertical="center"/>
    </xf>
    <xf numFmtId="4" fontId="8" fillId="81" borderId="15" applyNumberFormat="0" applyProtection="0">
      <alignment horizontal="right" vertical="center"/>
    </xf>
    <xf numFmtId="4" fontId="38" fillId="0" borderId="3" applyNumberFormat="0" applyProtection="0">
      <alignment horizontal="right" vertical="center"/>
    </xf>
    <xf numFmtId="4" fontId="8" fillId="80" borderId="20" applyNumberFormat="0" applyProtection="0">
      <alignment horizontal="right" vertical="center"/>
    </xf>
    <xf numFmtId="4" fontId="8" fillId="80" borderId="20" applyNumberFormat="0" applyProtection="0">
      <alignment horizontal="right" vertical="center"/>
    </xf>
    <xf numFmtId="4" fontId="8" fillId="80" borderId="20" applyNumberFormat="0" applyProtection="0">
      <alignment horizontal="right" vertical="center"/>
    </xf>
    <xf numFmtId="4" fontId="8" fillId="80" borderId="20" applyNumberFormat="0" applyProtection="0">
      <alignment horizontal="right" vertical="center"/>
    </xf>
    <xf numFmtId="4" fontId="8" fillId="80" borderId="20" applyNumberFormat="0" applyProtection="0">
      <alignment horizontal="right" vertical="center"/>
    </xf>
    <xf numFmtId="4" fontId="8" fillId="80" borderId="20" applyNumberFormat="0" applyProtection="0">
      <alignment horizontal="right" vertical="center"/>
    </xf>
    <xf numFmtId="4" fontId="8" fillId="85" borderId="20" applyNumberFormat="0" applyProtection="0">
      <alignment horizontal="center" vertical="center"/>
    </xf>
    <xf numFmtId="4" fontId="34" fillId="80" borderId="20" applyNumberFormat="0" applyProtection="0">
      <alignment horizontal="right" vertical="center"/>
    </xf>
    <xf numFmtId="4" fontId="34" fillId="80" borderId="20" applyNumberFormat="0" applyProtection="0">
      <alignment horizontal="right" vertical="center"/>
    </xf>
    <xf numFmtId="4" fontId="34" fillId="81" borderId="15" applyNumberFormat="0" applyProtection="0">
      <alignment horizontal="right" vertical="center"/>
    </xf>
    <xf numFmtId="4" fontId="68" fillId="86" borderId="3" applyNumberFormat="0" applyProtection="0">
      <alignment horizontal="right" vertical="center"/>
    </xf>
    <xf numFmtId="4" fontId="8" fillId="64" borderId="20" applyNumberFormat="0" applyProtection="0">
      <alignment horizontal="left" vertical="center" indent="1"/>
    </xf>
    <xf numFmtId="0" fontId="2" fillId="65" borderId="15" applyNumberFormat="0" applyProtection="0">
      <alignment horizontal="left" vertical="center" indent="1"/>
    </xf>
    <xf numFmtId="4" fontId="8" fillId="64" borderId="20" applyNumberFormat="0" applyProtection="0">
      <alignment horizontal="left" vertical="center" indent="1"/>
    </xf>
    <xf numFmtId="0" fontId="2" fillId="65" borderId="15" applyNumberFormat="0" applyProtection="0">
      <alignment horizontal="left" vertical="center" indent="1"/>
    </xf>
    <xf numFmtId="0" fontId="2" fillId="65" borderId="15" applyNumberFormat="0" applyProtection="0">
      <alignment horizontal="left" vertical="center" indent="1"/>
    </xf>
    <xf numFmtId="4" fontId="38" fillId="17" borderId="3" applyNumberFormat="0" applyProtection="0">
      <alignment horizontal="left" vertical="center" indent="1"/>
    </xf>
    <xf numFmtId="4" fontId="6" fillId="61" borderId="20" applyNumberFormat="0" applyProtection="0">
      <alignment horizontal="left" vertical="center" indent="1"/>
    </xf>
    <xf numFmtId="0" fontId="8" fillId="64" borderId="20" applyNumberFormat="0" applyProtection="0">
      <alignment horizontal="left" vertical="top" indent="1"/>
    </xf>
    <xf numFmtId="0" fontId="8" fillId="64" borderId="20" applyNumberFormat="0" applyProtection="0">
      <alignment horizontal="left" vertical="top" indent="1"/>
    </xf>
    <xf numFmtId="0" fontId="2" fillId="65" borderId="15" applyNumberFormat="0" applyProtection="0">
      <alignment horizontal="left" vertical="center" indent="1"/>
    </xf>
    <xf numFmtId="0" fontId="8" fillId="66" borderId="20" applyNumberFormat="0" applyProtection="0">
      <alignment horizontal="left" vertical="top" indent="1"/>
    </xf>
    <xf numFmtId="0" fontId="60" fillId="64" borderId="20" applyNumberFormat="0" applyProtection="0">
      <alignment horizontal="left" vertical="top" indent="1"/>
    </xf>
    <xf numFmtId="0" fontId="2" fillId="65" borderId="15" applyNumberFormat="0" applyProtection="0">
      <alignment horizontal="left" vertical="center" indent="1"/>
    </xf>
    <xf numFmtId="4" fontId="35" fillId="87" borderId="0" applyNumberFormat="0" applyProtection="0">
      <alignment horizontal="left" vertical="center" indent="1"/>
    </xf>
    <xf numFmtId="0" fontId="53" fillId="0" borderId="0"/>
    <xf numFmtId="4" fontId="62" fillId="87" borderId="21" applyNumberFormat="0" applyProtection="0">
      <alignment horizontal="left" vertical="center" indent="1"/>
    </xf>
    <xf numFmtId="0" fontId="38" fillId="88" borderId="1"/>
    <xf numFmtId="0" fontId="38" fillId="88" borderId="1"/>
    <xf numFmtId="0" fontId="38" fillId="88" borderId="1"/>
    <xf numFmtId="4" fontId="9" fillId="80" borderId="20" applyNumberFormat="0" applyProtection="0">
      <alignment horizontal="right" vertical="center"/>
    </xf>
    <xf numFmtId="4" fontId="9" fillId="80" borderId="20" applyNumberFormat="0" applyProtection="0">
      <alignment horizontal="right" vertical="center"/>
    </xf>
    <xf numFmtId="4" fontId="9" fillId="81" borderId="15" applyNumberFormat="0" applyProtection="0">
      <alignment horizontal="right" vertical="center"/>
    </xf>
    <xf numFmtId="4" fontId="63" fillId="9" borderId="3" applyNumberFormat="0" applyProtection="0">
      <alignment horizontal="right" vertical="center"/>
    </xf>
    <xf numFmtId="0" fontId="2" fillId="7" borderId="0" applyNumberFormat="0" applyFont="0" applyBorder="0" applyAlignment="0" applyProtection="0"/>
    <xf numFmtId="0" fontId="2" fillId="9" borderId="0" applyNumberFormat="0" applyFont="0" applyBorder="0" applyAlignment="0" applyProtection="0"/>
    <xf numFmtId="0" fontId="2" fillId="14" borderId="0" applyNumberFormat="0" applyFont="0" applyBorder="0" applyAlignment="0" applyProtection="0"/>
    <xf numFmtId="0" fontId="2" fillId="0" borderId="0" applyNumberFormat="0" applyFont="0" applyFill="0" applyBorder="0" applyAlignment="0" applyProtection="0"/>
    <xf numFmtId="0" fontId="2" fillId="14" borderId="0" applyNumberFormat="0" applyFont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Border="0" applyAlignment="0" applyProtection="0"/>
    <xf numFmtId="38" fontId="4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8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8" fillId="0" borderId="0">
      <alignment vertical="top"/>
    </xf>
    <xf numFmtId="0" fontId="108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97" fillId="0" borderId="41" applyNumberFormat="0" applyFill="0" applyAlignment="0" applyProtection="0"/>
    <xf numFmtId="0" fontId="57" fillId="0" borderId="26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98" fillId="0" borderId="42" applyNumberFormat="0" applyFill="0" applyAlignment="0" applyProtection="0"/>
    <xf numFmtId="0" fontId="58" fillId="0" borderId="27" applyNumberFormat="0" applyFill="0" applyAlignment="0" applyProtection="0"/>
    <xf numFmtId="0" fontId="29" fillId="0" borderId="28" applyNumberFormat="0" applyFill="0" applyAlignment="0" applyProtection="0"/>
    <xf numFmtId="0" fontId="29" fillId="0" borderId="28" applyNumberFormat="0" applyFill="0" applyAlignment="0" applyProtection="0"/>
    <xf numFmtId="0" fontId="29" fillId="0" borderId="28" applyNumberFormat="0" applyFill="0" applyAlignment="0" applyProtection="0"/>
    <xf numFmtId="0" fontId="29" fillId="0" borderId="28" applyNumberFormat="0" applyFill="0" applyAlignment="0" applyProtection="0"/>
    <xf numFmtId="0" fontId="29" fillId="0" borderId="28" applyNumberFormat="0" applyFill="0" applyAlignment="0" applyProtection="0"/>
    <xf numFmtId="0" fontId="29" fillId="0" borderId="28" applyNumberFormat="0" applyFill="0" applyAlignment="0" applyProtection="0"/>
    <xf numFmtId="0" fontId="99" fillId="0" borderId="43" applyNumberFormat="0" applyFill="0" applyAlignment="0" applyProtection="0"/>
    <xf numFmtId="0" fontId="59" fillId="0" borderId="29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9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89" fontId="54" fillId="0" borderId="0">
      <protection locked="0"/>
    </xf>
    <xf numFmtId="189" fontId="54" fillId="0" borderId="0">
      <protection locked="0"/>
    </xf>
    <xf numFmtId="0" fontId="111" fillId="0" borderId="46" applyNumberFormat="0" applyFill="0" applyAlignment="0" applyProtection="0"/>
    <xf numFmtId="0" fontId="18" fillId="0" borderId="31" applyNumberFormat="0" applyFont="0" applyFill="0" applyAlignment="0" applyProtection="0"/>
    <xf numFmtId="0" fontId="31" fillId="0" borderId="32" applyNumberFormat="0" applyFill="0" applyAlignment="0" applyProtection="0"/>
    <xf numFmtId="0" fontId="111" fillId="0" borderId="46" applyNumberFormat="0" applyFill="0" applyAlignment="0" applyProtection="0"/>
    <xf numFmtId="0" fontId="31" fillId="0" borderId="30" applyNumberFormat="0" applyFill="0" applyAlignment="0" applyProtection="0"/>
    <xf numFmtId="190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108" fillId="0" borderId="0" applyNumberFormat="0" applyFill="0" applyBorder="0" applyAlignment="0" applyProtection="0"/>
  </cellStyleXfs>
  <cellXfs count="374">
    <xf numFmtId="0" fontId="0" fillId="0" borderId="0" xfId="0"/>
    <xf numFmtId="167" fontId="69" fillId="0" borderId="0" xfId="1755" applyNumberFormat="1" applyFont="1" applyAlignment="1">
      <alignment vertical="center"/>
    </xf>
    <xf numFmtId="167" fontId="69" fillId="120" borderId="0" xfId="1755" applyNumberFormat="1" applyFont="1" applyFill="1" applyAlignment="1">
      <alignment vertical="center"/>
    </xf>
    <xf numFmtId="167" fontId="70" fillId="0" borderId="0" xfId="1755" applyNumberFormat="1" applyFont="1" applyAlignment="1">
      <alignment vertical="center"/>
    </xf>
    <xf numFmtId="0" fontId="69" fillId="0" borderId="0" xfId="1547" applyFont="1" applyAlignment="1">
      <alignment vertical="center"/>
    </xf>
    <xf numFmtId="0" fontId="69" fillId="120" borderId="0" xfId="1547" applyFont="1" applyFill="1" applyAlignment="1">
      <alignment vertical="center"/>
    </xf>
    <xf numFmtId="167" fontId="112" fillId="0" borderId="0" xfId="1755" applyNumberFormat="1" applyFont="1" applyAlignment="1">
      <alignment vertical="center"/>
    </xf>
    <xf numFmtId="167" fontId="69" fillId="0" borderId="19" xfId="1755" applyNumberFormat="1" applyFont="1" applyBorder="1" applyAlignment="1">
      <alignment vertical="center"/>
    </xf>
    <xf numFmtId="167" fontId="69" fillId="120" borderId="19" xfId="1755" applyNumberFormat="1" applyFont="1" applyFill="1" applyBorder="1" applyAlignment="1">
      <alignment vertical="center"/>
    </xf>
    <xf numFmtId="167" fontId="72" fillId="0" borderId="0" xfId="1755" applyNumberFormat="1" applyFont="1" applyAlignment="1">
      <alignment vertical="center"/>
    </xf>
    <xf numFmtId="167" fontId="72" fillId="120" borderId="0" xfId="1755" applyNumberFormat="1" applyFont="1" applyFill="1" applyAlignment="1">
      <alignment vertical="center"/>
    </xf>
    <xf numFmtId="167" fontId="70" fillId="120" borderId="0" xfId="1755" applyNumberFormat="1" applyFont="1" applyFill="1" applyAlignment="1">
      <alignment vertical="center"/>
    </xf>
    <xf numFmtId="167" fontId="70" fillId="0" borderId="0" xfId="1755" applyNumberFormat="1" applyFont="1" applyAlignment="1">
      <alignment horizontal="left" vertical="center"/>
    </xf>
    <xf numFmtId="166" fontId="70" fillId="120" borderId="0" xfId="1755" applyFont="1" applyFill="1" applyAlignment="1">
      <alignment horizontal="left"/>
    </xf>
    <xf numFmtId="167" fontId="70" fillId="0" borderId="0" xfId="1755" applyNumberFormat="1" applyFont="1" applyAlignment="1">
      <alignment horizontal="center" vertical="center"/>
    </xf>
    <xf numFmtId="167" fontId="70" fillId="120" borderId="0" xfId="1755" applyNumberFormat="1" applyFont="1" applyFill="1" applyAlignment="1">
      <alignment horizontal="centerContinuous" vertical="center"/>
    </xf>
    <xf numFmtId="167" fontId="70" fillId="0" borderId="19" xfId="1755" quotePrefix="1" applyNumberFormat="1" applyFont="1" applyBorder="1" applyAlignment="1">
      <alignment horizontal="center" vertical="center"/>
    </xf>
    <xf numFmtId="167" fontId="70" fillId="120" borderId="0" xfId="1755" applyNumberFormat="1" applyFont="1" applyFill="1" applyAlignment="1">
      <alignment horizontal="center" vertical="center"/>
    </xf>
    <xf numFmtId="167" fontId="70" fillId="0" borderId="0" xfId="1755" applyNumberFormat="1" applyFont="1" applyAlignment="1">
      <alignment horizontal="centerContinuous" vertical="center"/>
    </xf>
    <xf numFmtId="166" fontId="70" fillId="120" borderId="0" xfId="1755" applyFont="1" applyFill="1" applyAlignment="1">
      <alignment horizontal="centerContinuous"/>
    </xf>
    <xf numFmtId="167" fontId="70" fillId="0" borderId="0" xfId="1755" quotePrefix="1" applyNumberFormat="1" applyFont="1" applyAlignment="1">
      <alignment horizontal="center" vertical="center"/>
    </xf>
    <xf numFmtId="167" fontId="69" fillId="0" borderId="0" xfId="1755" quotePrefix="1" applyNumberFormat="1" applyFont="1" applyAlignment="1">
      <alignment horizontal="left" vertical="center"/>
    </xf>
    <xf numFmtId="166" fontId="69" fillId="120" borderId="0" xfId="1755" quotePrefix="1" applyFont="1" applyFill="1" applyAlignment="1">
      <alignment horizontal="left"/>
    </xf>
    <xf numFmtId="167" fontId="69" fillId="120" borderId="0" xfId="1755" quotePrefix="1" applyNumberFormat="1" applyFont="1" applyFill="1" applyAlignment="1">
      <alignment horizontal="left" vertical="center"/>
    </xf>
    <xf numFmtId="168" fontId="69" fillId="0" borderId="0" xfId="1755" applyNumberFormat="1" applyFont="1"/>
    <xf numFmtId="168" fontId="69" fillId="120" borderId="0" xfId="2318" applyNumberFormat="1" applyFont="1" applyFill="1" applyAlignment="1" applyProtection="1">
      <alignment horizontal="center"/>
    </xf>
    <xf numFmtId="168" fontId="69" fillId="0" borderId="0" xfId="2318" applyNumberFormat="1" applyFont="1" applyFill="1" applyProtection="1"/>
    <xf numFmtId="168" fontId="69" fillId="0" borderId="0" xfId="2318" applyNumberFormat="1" applyFont="1" applyFill="1" applyAlignment="1">
      <alignment vertical="center"/>
    </xf>
    <xf numFmtId="167" fontId="69" fillId="120" borderId="0" xfId="1755" quotePrefix="1" applyNumberFormat="1" applyFont="1" applyFill="1" applyAlignment="1">
      <alignment horizontal="right" vertical="center"/>
    </xf>
    <xf numFmtId="167" fontId="69" fillId="0" borderId="0" xfId="1755" applyNumberFormat="1" applyFont="1" applyAlignment="1">
      <alignment horizontal="left" vertical="center"/>
    </xf>
    <xf numFmtId="168" fontId="69" fillId="0" borderId="19" xfId="2318" applyNumberFormat="1" applyFont="1" applyFill="1" applyBorder="1" applyProtection="1"/>
    <xf numFmtId="168" fontId="70" fillId="0" borderId="0" xfId="2318" applyNumberFormat="1" applyFont="1" applyFill="1" applyAlignment="1" applyProtection="1">
      <alignment horizontal="center"/>
    </xf>
    <xf numFmtId="165" fontId="69" fillId="0" borderId="0" xfId="2318" applyFont="1" applyAlignment="1">
      <alignment vertical="center"/>
    </xf>
    <xf numFmtId="165" fontId="69" fillId="0" borderId="0" xfId="2318" applyFont="1" applyFill="1" applyAlignment="1">
      <alignment vertical="center"/>
    </xf>
    <xf numFmtId="168" fontId="69" fillId="0" borderId="0" xfId="2318" applyNumberFormat="1" applyFont="1" applyFill="1" applyAlignment="1" applyProtection="1">
      <alignment horizontal="center"/>
    </xf>
    <xf numFmtId="164" fontId="69" fillId="0" borderId="0" xfId="1755" applyNumberFormat="1" applyFont="1" applyAlignment="1">
      <alignment vertical="center"/>
    </xf>
    <xf numFmtId="168" fontId="69" fillId="0" borderId="0" xfId="2318" applyNumberFormat="1" applyFont="1" applyFill="1" applyBorder="1" applyProtection="1"/>
    <xf numFmtId="168" fontId="70" fillId="0" borderId="33" xfId="2318" applyNumberFormat="1" applyFont="1" applyFill="1" applyBorder="1" applyAlignment="1" applyProtection="1">
      <alignment horizontal="right"/>
    </xf>
    <xf numFmtId="168" fontId="69" fillId="0" borderId="0" xfId="2318" applyNumberFormat="1" applyFont="1" applyFill="1" applyBorder="1" applyAlignment="1" applyProtection="1">
      <alignment horizontal="right"/>
    </xf>
    <xf numFmtId="168" fontId="70" fillId="0" borderId="34" xfId="2318" applyNumberFormat="1" applyFont="1" applyFill="1" applyBorder="1" applyAlignment="1" applyProtection="1">
      <alignment horizontal="right" vertical="center"/>
    </xf>
    <xf numFmtId="168" fontId="70" fillId="0" borderId="0" xfId="2318" applyNumberFormat="1" applyFont="1" applyFill="1" applyBorder="1" applyAlignment="1" applyProtection="1">
      <alignment horizontal="right" vertical="center"/>
    </xf>
    <xf numFmtId="168" fontId="70" fillId="0" borderId="0" xfId="2318" applyNumberFormat="1" applyFont="1" applyBorder="1" applyAlignment="1" applyProtection="1">
      <alignment horizontal="right" vertical="center"/>
    </xf>
    <xf numFmtId="167" fontId="69" fillId="0" borderId="0" xfId="1756" applyNumberFormat="1" applyFont="1" applyAlignment="1">
      <alignment vertical="center"/>
    </xf>
    <xf numFmtId="167" fontId="69" fillId="120" borderId="0" xfId="1756" applyNumberFormat="1" applyFont="1" applyFill="1" applyAlignment="1">
      <alignment vertical="center"/>
    </xf>
    <xf numFmtId="167" fontId="69" fillId="0" borderId="0" xfId="1764" applyFont="1" applyAlignment="1">
      <alignment vertical="center"/>
    </xf>
    <xf numFmtId="167" fontId="69" fillId="0" borderId="0" xfId="1756" applyNumberFormat="1" applyFont="1" applyAlignment="1">
      <alignment horizontal="center" vertical="center"/>
    </xf>
    <xf numFmtId="167" fontId="69" fillId="120" borderId="0" xfId="1756" applyNumberFormat="1" applyFont="1" applyFill="1" applyAlignment="1">
      <alignment horizontal="center" vertical="center"/>
    </xf>
    <xf numFmtId="168" fontId="69" fillId="0" borderId="0" xfId="2318" applyNumberFormat="1" applyFont="1" applyFill="1" applyBorder="1" applyAlignment="1">
      <alignment horizontal="center" vertical="center"/>
    </xf>
    <xf numFmtId="168" fontId="69" fillId="0" borderId="0" xfId="2318" applyNumberFormat="1" applyFont="1" applyFill="1" applyAlignment="1" applyProtection="1">
      <alignment vertical="center"/>
    </xf>
    <xf numFmtId="168" fontId="70" fillId="0" borderId="0" xfId="2318" applyNumberFormat="1" applyFont="1" applyFill="1" applyAlignment="1">
      <alignment vertical="center"/>
    </xf>
    <xf numFmtId="167" fontId="70" fillId="0" borderId="0" xfId="1764" applyFont="1" applyAlignment="1">
      <alignment horizontal="left" vertical="center"/>
    </xf>
    <xf numFmtId="167" fontId="70" fillId="120" borderId="0" xfId="1764" applyFont="1" applyFill="1" applyAlignment="1">
      <alignment horizontal="left"/>
    </xf>
    <xf numFmtId="167" fontId="70" fillId="120" borderId="0" xfId="1755" quotePrefix="1" applyNumberFormat="1" applyFont="1" applyFill="1" applyAlignment="1">
      <alignment horizontal="center" vertical="center"/>
    </xf>
    <xf numFmtId="168" fontId="70" fillId="0" borderId="19" xfId="2318" quotePrefix="1" applyNumberFormat="1" applyFont="1" applyBorder="1" applyAlignment="1" applyProtection="1">
      <alignment horizontal="center" vertical="center"/>
    </xf>
    <xf numFmtId="0" fontId="113" fillId="0" borderId="0" xfId="0" applyFont="1"/>
    <xf numFmtId="0" fontId="113" fillId="120" borderId="0" xfId="0" applyFont="1" applyFill="1"/>
    <xf numFmtId="167" fontId="70" fillId="121" borderId="0" xfId="1764" applyFont="1" applyFill="1" applyAlignment="1">
      <alignment horizontal="left"/>
    </xf>
    <xf numFmtId="167" fontId="70" fillId="0" borderId="0" xfId="1756" applyNumberFormat="1" applyFont="1" applyAlignment="1">
      <alignment horizontal="center" vertical="center"/>
    </xf>
    <xf numFmtId="167" fontId="69" fillId="0" borderId="0" xfId="1764" quotePrefix="1" applyFont="1" applyAlignment="1">
      <alignment horizontal="left" vertical="center"/>
    </xf>
    <xf numFmtId="167" fontId="69" fillId="120" borderId="0" xfId="1764" quotePrefix="1" applyFont="1" applyFill="1" applyAlignment="1">
      <alignment horizontal="left"/>
    </xf>
    <xf numFmtId="167" fontId="70" fillId="0" borderId="0" xfId="1764" quotePrefix="1" applyFont="1" applyAlignment="1">
      <alignment horizontal="center" vertical="center"/>
    </xf>
    <xf numFmtId="167" fontId="69" fillId="120" borderId="0" xfId="1764" quotePrefix="1" applyFont="1" applyFill="1" applyAlignment="1">
      <alignment horizontal="left" vertical="center"/>
    </xf>
    <xf numFmtId="168" fontId="69" fillId="120" borderId="0" xfId="2318" applyNumberFormat="1" applyFont="1" applyFill="1" applyBorder="1" applyAlignment="1" applyProtection="1">
      <alignment vertical="center"/>
    </xf>
    <xf numFmtId="167" fontId="69" fillId="0" borderId="0" xfId="1756" applyNumberFormat="1" applyFont="1" applyAlignment="1">
      <alignment horizontal="left" vertical="center"/>
    </xf>
    <xf numFmtId="167" fontId="69" fillId="0" borderId="0" xfId="1764" applyFont="1" applyAlignment="1">
      <alignment horizontal="left" vertical="center"/>
    </xf>
    <xf numFmtId="167" fontId="70" fillId="0" borderId="0" xfId="1764" applyFont="1" applyAlignment="1">
      <alignment horizontal="center" vertical="center"/>
    </xf>
    <xf numFmtId="167" fontId="69" fillId="120" borderId="0" xfId="1764" applyFont="1" applyFill="1" applyAlignment="1">
      <alignment horizontal="left"/>
    </xf>
    <xf numFmtId="167" fontId="69" fillId="0" borderId="0" xfId="1764" applyFont="1" applyAlignment="1">
      <alignment horizontal="left"/>
    </xf>
    <xf numFmtId="167" fontId="69" fillId="0" borderId="0" xfId="1756" quotePrefix="1" applyNumberFormat="1" applyFont="1" applyAlignment="1">
      <alignment horizontal="left" vertical="center"/>
    </xf>
    <xf numFmtId="166" fontId="69" fillId="0" borderId="0" xfId="1755" quotePrefix="1" applyFont="1" applyAlignment="1">
      <alignment horizontal="left" vertical="center" wrapText="1"/>
    </xf>
    <xf numFmtId="168" fontId="70" fillId="0" borderId="34" xfId="2318" applyNumberFormat="1" applyFont="1" applyFill="1" applyBorder="1" applyAlignment="1" applyProtection="1">
      <alignment vertical="center"/>
    </xf>
    <xf numFmtId="168" fontId="69" fillId="0" borderId="0" xfId="2318" applyNumberFormat="1" applyFont="1" applyFill="1" applyBorder="1" applyAlignment="1" applyProtection="1">
      <alignment vertical="center"/>
    </xf>
    <xf numFmtId="168" fontId="69" fillId="0" borderId="0" xfId="2318" applyNumberFormat="1" applyFont="1" applyFill="1" applyAlignment="1" applyProtection="1">
      <alignment horizontal="center" vertical="center"/>
    </xf>
    <xf numFmtId="168" fontId="70" fillId="0" borderId="0" xfId="2318" applyNumberFormat="1" applyFont="1" applyFill="1" applyBorder="1" applyAlignment="1" applyProtection="1">
      <alignment vertical="center"/>
    </xf>
    <xf numFmtId="165" fontId="69" fillId="0" borderId="0" xfId="2318" applyFont="1" applyFill="1" applyAlignment="1" applyProtection="1">
      <alignment vertical="center"/>
    </xf>
    <xf numFmtId="167" fontId="114" fillId="0" borderId="0" xfId="1764" applyFont="1" applyAlignment="1">
      <alignment horizontal="left"/>
    </xf>
    <xf numFmtId="167" fontId="70" fillId="0" borderId="0" xfId="1764" applyFont="1" applyAlignment="1">
      <alignment horizontal="left"/>
    </xf>
    <xf numFmtId="168" fontId="70" fillId="0" borderId="33" xfId="2318" applyNumberFormat="1" applyFont="1" applyFill="1" applyBorder="1" applyAlignment="1" applyProtection="1"/>
    <xf numFmtId="168" fontId="70" fillId="0" borderId="35" xfId="2318" applyNumberFormat="1" applyFont="1" applyFill="1" applyBorder="1" applyAlignment="1" applyProtection="1">
      <alignment vertical="center"/>
    </xf>
    <xf numFmtId="167" fontId="73" fillId="0" borderId="0" xfId="1764" applyFont="1" applyAlignment="1">
      <alignment vertical="center"/>
    </xf>
    <xf numFmtId="167" fontId="69" fillId="120" borderId="0" xfId="1764" applyFont="1" applyFill="1" applyAlignment="1">
      <alignment vertical="center"/>
    </xf>
    <xf numFmtId="165" fontId="69" fillId="120" borderId="0" xfId="2318" applyFont="1" applyFill="1" applyBorder="1" applyAlignment="1">
      <alignment vertical="center"/>
    </xf>
    <xf numFmtId="168" fontId="69" fillId="0" borderId="0" xfId="2318" applyNumberFormat="1" applyFont="1" applyFill="1" applyBorder="1" applyAlignment="1">
      <alignment vertical="center"/>
    </xf>
    <xf numFmtId="3" fontId="73" fillId="120" borderId="0" xfId="1547" applyNumberFormat="1" applyFont="1" applyFill="1" applyAlignment="1">
      <alignment horizontal="right" vertical="center" wrapText="1"/>
    </xf>
    <xf numFmtId="3" fontId="73" fillId="0" borderId="0" xfId="1547" applyNumberFormat="1" applyFont="1" applyAlignment="1">
      <alignment horizontal="right" vertical="center" wrapText="1"/>
    </xf>
    <xf numFmtId="0" fontId="73" fillId="120" borderId="0" xfId="1547" applyFont="1" applyFill="1" applyAlignment="1">
      <alignment horizontal="right" vertical="center" wrapText="1"/>
    </xf>
    <xf numFmtId="0" fontId="73" fillId="0" borderId="0" xfId="1547" applyFont="1" applyAlignment="1">
      <alignment horizontal="right" vertical="center" wrapText="1"/>
    </xf>
    <xf numFmtId="168" fontId="69" fillId="120" borderId="0" xfId="2318" applyNumberFormat="1" applyFont="1" applyFill="1" applyBorder="1" applyAlignment="1">
      <alignment vertical="center"/>
    </xf>
    <xf numFmtId="168" fontId="69" fillId="0" borderId="0" xfId="2318" applyNumberFormat="1" applyFont="1" applyBorder="1" applyAlignment="1">
      <alignment vertical="center"/>
    </xf>
    <xf numFmtId="167" fontId="69" fillId="0" borderId="0" xfId="1757" applyNumberFormat="1" applyFont="1" applyAlignment="1">
      <alignment vertical="center"/>
    </xf>
    <xf numFmtId="167" fontId="69" fillId="120" borderId="0" xfId="1757" applyNumberFormat="1" applyFont="1" applyFill="1" applyAlignment="1">
      <alignment vertical="center"/>
    </xf>
    <xf numFmtId="167" fontId="69" fillId="0" borderId="0" xfId="1765" applyFont="1" applyAlignment="1">
      <alignment vertical="center"/>
    </xf>
    <xf numFmtId="165" fontId="69" fillId="0" borderId="0" xfId="2318" applyFont="1" applyBorder="1" applyAlignment="1">
      <alignment vertical="center"/>
    </xf>
    <xf numFmtId="167" fontId="75" fillId="0" borderId="0" xfId="1757" applyNumberFormat="1" applyFont="1" applyAlignment="1">
      <alignment horizontal="centerContinuous" vertical="center"/>
    </xf>
    <xf numFmtId="167" fontId="75" fillId="120" borderId="0" xfId="1757" applyNumberFormat="1" applyFont="1" applyFill="1" applyAlignment="1">
      <alignment horizontal="centerContinuous" vertical="center"/>
    </xf>
    <xf numFmtId="0" fontId="115" fillId="0" borderId="0" xfId="1766" applyFont="1" applyAlignment="1">
      <alignment vertical="center"/>
    </xf>
    <xf numFmtId="0" fontId="115" fillId="120" borderId="0" xfId="1766" applyFont="1" applyFill="1" applyAlignment="1">
      <alignment vertical="center"/>
    </xf>
    <xf numFmtId="0" fontId="115" fillId="0" borderId="0" xfId="1547" applyFont="1" applyAlignment="1">
      <alignment vertical="center"/>
    </xf>
    <xf numFmtId="167" fontId="70" fillId="0" borderId="0" xfId="1757" applyNumberFormat="1" applyFont="1" applyAlignment="1">
      <alignment horizontal="center" vertical="center"/>
    </xf>
    <xf numFmtId="168" fontId="70" fillId="0" borderId="19" xfId="2318" quotePrefix="1" applyNumberFormat="1" applyFont="1" applyFill="1" applyBorder="1" applyAlignment="1" applyProtection="1">
      <alignment horizontal="center" vertical="center" wrapText="1"/>
    </xf>
    <xf numFmtId="167" fontId="70" fillId="120" borderId="0" xfId="1764" quotePrefix="1" applyFont="1" applyFill="1" applyAlignment="1">
      <alignment horizontal="center" vertical="center" wrapText="1"/>
    </xf>
    <xf numFmtId="168" fontId="70" fillId="0" borderId="19" xfId="2318" quotePrefix="1" applyNumberFormat="1" applyFont="1" applyBorder="1" applyAlignment="1" applyProtection="1">
      <alignment horizontal="center" vertical="center" wrapText="1"/>
    </xf>
    <xf numFmtId="167" fontId="70" fillId="0" borderId="0" xfId="1764" quotePrefix="1" applyFont="1" applyAlignment="1">
      <alignment horizontal="center" vertical="center" wrapText="1"/>
    </xf>
    <xf numFmtId="0" fontId="73" fillId="0" borderId="0" xfId="1547" applyFont="1" applyAlignment="1">
      <alignment vertical="center"/>
    </xf>
    <xf numFmtId="0" fontId="76" fillId="0" borderId="0" xfId="1766" applyFont="1" applyAlignment="1">
      <alignment horizontal="left" vertical="center"/>
    </xf>
    <xf numFmtId="168" fontId="76" fillId="0" borderId="0" xfId="2318" quotePrefix="1" applyNumberFormat="1" applyFont="1" applyFill="1" applyBorder="1" applyAlignment="1" applyProtection="1">
      <alignment horizontal="center" vertical="center" wrapText="1"/>
    </xf>
    <xf numFmtId="165" fontId="77" fillId="0" borderId="0" xfId="2318" quotePrefix="1" applyFont="1" applyFill="1" applyBorder="1" applyAlignment="1" applyProtection="1">
      <alignment horizontal="center" vertical="center" wrapText="1"/>
    </xf>
    <xf numFmtId="0" fontId="70" fillId="0" borderId="0" xfId="0" quotePrefix="1" applyFont="1" applyAlignment="1">
      <alignment horizontal="left" vertical="center"/>
    </xf>
    <xf numFmtId="0" fontId="70" fillId="120" borderId="0" xfId="1547" quotePrefix="1" applyFont="1" applyFill="1" applyAlignment="1">
      <alignment horizontal="left" vertical="center"/>
    </xf>
    <xf numFmtId="170" fontId="69" fillId="120" borderId="0" xfId="1766" applyNumberFormat="1" applyFont="1" applyFill="1" applyAlignment="1">
      <alignment vertical="center"/>
    </xf>
    <xf numFmtId="0" fontId="78" fillId="0" borderId="0" xfId="1766" applyFont="1" applyAlignment="1">
      <alignment horizontal="center" vertical="center"/>
    </xf>
    <xf numFmtId="168" fontId="79" fillId="0" borderId="0" xfId="2318" applyNumberFormat="1" applyFont="1" applyFill="1" applyBorder="1" applyAlignment="1" applyProtection="1">
      <alignment horizontal="center" vertical="center" wrapText="1"/>
    </xf>
    <xf numFmtId="0" fontId="79" fillId="120" borderId="0" xfId="1754" applyFont="1" applyFill="1" applyAlignment="1">
      <alignment horizontal="center" vertical="center" wrapText="1"/>
    </xf>
    <xf numFmtId="0" fontId="69" fillId="0" borderId="0" xfId="1766" applyFont="1" applyAlignment="1">
      <alignment horizontal="left" vertical="center"/>
    </xf>
    <xf numFmtId="168" fontId="79" fillId="0" borderId="0" xfId="2318" quotePrefix="1" applyNumberFormat="1" applyFont="1" applyFill="1" applyBorder="1" applyAlignment="1" applyProtection="1">
      <alignment horizontal="center" vertical="center" wrapText="1"/>
    </xf>
    <xf numFmtId="0" fontId="69" fillId="120" borderId="0" xfId="1766" applyFont="1" applyFill="1" applyAlignment="1">
      <alignment horizontal="left" vertical="center"/>
    </xf>
    <xf numFmtId="168" fontId="69" fillId="0" borderId="0" xfId="2318" applyNumberFormat="1" applyFont="1" applyFill="1" applyAlignment="1" applyProtection="1">
      <alignment horizontal="right" vertical="center"/>
      <protection locked="0"/>
    </xf>
    <xf numFmtId="168" fontId="69" fillId="120" borderId="0" xfId="2318" applyNumberFormat="1" applyFont="1" applyFill="1" applyAlignment="1" applyProtection="1">
      <alignment horizontal="right" vertical="center"/>
      <protection locked="0"/>
    </xf>
    <xf numFmtId="0" fontId="79" fillId="0" borderId="0" xfId="1766" applyFont="1" applyAlignment="1">
      <alignment horizontal="left" vertical="center"/>
    </xf>
    <xf numFmtId="0" fontId="78" fillId="120" borderId="0" xfId="1766" applyFont="1" applyFill="1" applyAlignment="1">
      <alignment horizontal="center" vertical="center"/>
    </xf>
    <xf numFmtId="0" fontId="70" fillId="0" borderId="0" xfId="1547" applyFont="1" applyAlignment="1">
      <alignment horizontal="center" vertical="center"/>
    </xf>
    <xf numFmtId="0" fontId="76" fillId="0" borderId="0" xfId="1754" quotePrefix="1" applyFont="1" applyAlignment="1">
      <alignment horizontal="center" vertical="center" wrapText="1"/>
    </xf>
    <xf numFmtId="168" fontId="80" fillId="0" borderId="0" xfId="2318" applyNumberFormat="1" applyFont="1" applyFill="1" applyBorder="1"/>
    <xf numFmtId="169" fontId="69" fillId="0" borderId="0" xfId="1766" applyNumberFormat="1" applyFont="1" applyAlignment="1">
      <alignment vertical="center"/>
    </xf>
    <xf numFmtId="0" fontId="116" fillId="0" borderId="0" xfId="1547" applyFont="1" applyAlignment="1">
      <alignment horizontal="center" vertical="center"/>
    </xf>
    <xf numFmtId="0" fontId="70" fillId="0" borderId="0" xfId="1547" applyFont="1" applyAlignment="1">
      <alignment vertical="center"/>
    </xf>
    <xf numFmtId="0" fontId="69" fillId="0" borderId="0" xfId="1766" quotePrefix="1" applyFont="1" applyAlignment="1">
      <alignment horizontal="left" vertical="center"/>
    </xf>
    <xf numFmtId="0" fontId="70" fillId="0" borderId="0" xfId="1766" applyFont="1" applyAlignment="1">
      <alignment vertical="center" wrapText="1"/>
    </xf>
    <xf numFmtId="168" fontId="70" fillId="0" borderId="19" xfId="2318" applyNumberFormat="1" applyFont="1" applyFill="1" applyBorder="1" applyAlignment="1" applyProtection="1">
      <alignment vertical="center"/>
    </xf>
    <xf numFmtId="171" fontId="70" fillId="0" borderId="0" xfId="2318" applyNumberFormat="1" applyFont="1" applyFill="1" applyBorder="1" applyAlignment="1" applyProtection="1">
      <alignment vertical="center"/>
    </xf>
    <xf numFmtId="0" fontId="69" fillId="0" borderId="0" xfId="1766" applyFont="1" applyAlignment="1">
      <alignment vertical="center"/>
    </xf>
    <xf numFmtId="0" fontId="70" fillId="0" borderId="0" xfId="1766" applyFont="1" applyAlignment="1">
      <alignment horizontal="left" vertical="center"/>
    </xf>
    <xf numFmtId="0" fontId="69" fillId="0" borderId="0" xfId="1766" applyFont="1" applyAlignment="1">
      <alignment horizontal="left" vertical="center" wrapText="1"/>
    </xf>
    <xf numFmtId="0" fontId="76" fillId="0" borderId="0" xfId="1766" applyFont="1" applyAlignment="1">
      <alignment horizontal="center" vertical="center"/>
    </xf>
    <xf numFmtId="169" fontId="69" fillId="0" borderId="0" xfId="1766" quotePrefix="1" applyNumberFormat="1" applyFont="1" applyAlignment="1">
      <alignment vertical="center"/>
    </xf>
    <xf numFmtId="168" fontId="69" fillId="0" borderId="0" xfId="1945" applyNumberFormat="1" applyFont="1" applyFill="1" applyAlignment="1">
      <alignment vertical="center"/>
    </xf>
    <xf numFmtId="9" fontId="69" fillId="0" borderId="0" xfId="1945" applyFont="1" applyFill="1" applyAlignment="1">
      <alignment vertical="center"/>
    </xf>
    <xf numFmtId="0" fontId="70" fillId="0" borderId="0" xfId="1547" applyFont="1" applyAlignment="1">
      <alignment horizontal="left" vertical="center"/>
    </xf>
    <xf numFmtId="0" fontId="69" fillId="0" borderId="0" xfId="0" quotePrefix="1" applyFont="1" applyAlignment="1">
      <alignment horizontal="left" vertical="center"/>
    </xf>
    <xf numFmtId="167" fontId="69" fillId="0" borderId="0" xfId="1765" applyFont="1" applyAlignment="1">
      <alignment horizontal="left" vertical="center"/>
    </xf>
    <xf numFmtId="167" fontId="69" fillId="120" borderId="0" xfId="1765" applyFont="1" applyFill="1" applyAlignment="1">
      <alignment horizontal="left" vertical="center"/>
    </xf>
    <xf numFmtId="168" fontId="69" fillId="0" borderId="0" xfId="2318" applyNumberFormat="1" applyFont="1" applyFill="1" applyBorder="1" applyAlignment="1" applyProtection="1">
      <alignment horizontal="left" vertical="center"/>
    </xf>
    <xf numFmtId="167" fontId="69" fillId="120" borderId="0" xfId="1765" applyFont="1" applyFill="1" applyAlignment="1">
      <alignment vertical="center"/>
    </xf>
    <xf numFmtId="167" fontId="69" fillId="0" borderId="0" xfId="1765" quotePrefix="1" applyFont="1" applyAlignment="1">
      <alignment horizontal="left" vertical="center"/>
    </xf>
    <xf numFmtId="167" fontId="69" fillId="120" borderId="0" xfId="1765" quotePrefix="1" applyFont="1" applyFill="1" applyAlignment="1">
      <alignment horizontal="left" vertical="center"/>
    </xf>
    <xf numFmtId="168" fontId="69" fillId="0" borderId="0" xfId="2318" quotePrefix="1" applyNumberFormat="1" applyFont="1" applyFill="1" applyBorder="1" applyAlignment="1" applyProtection="1">
      <alignment horizontal="left" vertical="center"/>
    </xf>
    <xf numFmtId="167" fontId="69" fillId="0" borderId="0" xfId="1765" quotePrefix="1" applyFont="1" applyAlignment="1">
      <alignment horizontal="centerContinuous" vertical="center"/>
    </xf>
    <xf numFmtId="167" fontId="69" fillId="120" borderId="0" xfId="1765" quotePrefix="1" applyFont="1" applyFill="1" applyAlignment="1">
      <alignment horizontal="centerContinuous" vertical="center"/>
    </xf>
    <xf numFmtId="168" fontId="69" fillId="0" borderId="0" xfId="2318" quotePrefix="1" applyNumberFormat="1" applyFont="1" applyFill="1" applyBorder="1" applyAlignment="1" applyProtection="1">
      <alignment horizontal="centerContinuous" vertical="center"/>
    </xf>
    <xf numFmtId="167" fontId="69" fillId="0" borderId="0" xfId="1765" applyFont="1" applyAlignment="1">
      <alignment horizontal="centerContinuous" vertical="center"/>
    </xf>
    <xf numFmtId="167" fontId="69" fillId="120" borderId="0" xfId="1765" applyFont="1" applyFill="1" applyAlignment="1">
      <alignment horizontal="centerContinuous" vertical="center"/>
    </xf>
    <xf numFmtId="168" fontId="69" fillId="0" borderId="0" xfId="2318" applyNumberFormat="1" applyFont="1" applyFill="1" applyBorder="1" applyAlignment="1">
      <alignment horizontal="centerContinuous" vertical="center"/>
    </xf>
    <xf numFmtId="0" fontId="113" fillId="0" borderId="0" xfId="0" applyFont="1" applyAlignment="1">
      <alignment vertical="center"/>
    </xf>
    <xf numFmtId="0" fontId="113" fillId="120" borderId="0" xfId="0" applyFont="1" applyFill="1" applyAlignment="1">
      <alignment vertical="center"/>
    </xf>
    <xf numFmtId="168" fontId="113" fillId="0" borderId="0" xfId="0" applyNumberFormat="1" applyFont="1" applyAlignment="1">
      <alignment vertical="center"/>
    </xf>
    <xf numFmtId="168" fontId="113" fillId="120" borderId="0" xfId="0" applyNumberFormat="1" applyFont="1" applyFill="1" applyAlignment="1">
      <alignment vertical="center"/>
    </xf>
    <xf numFmtId="167" fontId="69" fillId="0" borderId="19" xfId="1758" applyNumberFormat="1" applyFont="1" applyBorder="1" applyAlignment="1">
      <alignment vertical="center"/>
    </xf>
    <xf numFmtId="167" fontId="69" fillId="120" borderId="19" xfId="1758" applyNumberFormat="1" applyFont="1" applyFill="1" applyBorder="1" applyAlignment="1">
      <alignment vertical="center"/>
    </xf>
    <xf numFmtId="168" fontId="69" fillId="0" borderId="19" xfId="1758" applyFont="1" applyBorder="1" applyAlignment="1">
      <alignment vertical="center"/>
    </xf>
    <xf numFmtId="168" fontId="69" fillId="120" borderId="19" xfId="1758" applyFont="1" applyFill="1" applyBorder="1" applyAlignment="1">
      <alignment vertical="center"/>
    </xf>
    <xf numFmtId="167" fontId="73" fillId="0" borderId="0" xfId="1765" quotePrefix="1" applyFont="1" applyAlignment="1">
      <alignment horizontal="center" vertical="center"/>
    </xf>
    <xf numFmtId="167" fontId="73" fillId="120" borderId="0" xfId="1765" quotePrefix="1" applyFont="1" applyFill="1" applyAlignment="1">
      <alignment horizontal="center" vertical="center"/>
    </xf>
    <xf numFmtId="168" fontId="73" fillId="0" borderId="0" xfId="1765" quotePrefix="1" applyNumberFormat="1" applyFont="1" applyAlignment="1">
      <alignment horizontal="center" vertical="center"/>
    </xf>
    <xf numFmtId="168" fontId="73" fillId="120" borderId="0" xfId="1765" quotePrefix="1" applyNumberFormat="1" applyFont="1" applyFill="1" applyAlignment="1">
      <alignment horizontal="center" vertical="center"/>
    </xf>
    <xf numFmtId="168" fontId="69" fillId="0" borderId="0" xfId="2199" applyNumberFormat="1" applyFont="1" applyFill="1" applyBorder="1" applyAlignment="1" applyProtection="1">
      <alignment horizontal="left" vertical="center"/>
    </xf>
    <xf numFmtId="168" fontId="69" fillId="120" borderId="0" xfId="2199" applyNumberFormat="1" applyFont="1" applyFill="1" applyBorder="1" applyAlignment="1" applyProtection="1">
      <alignment horizontal="left" vertical="center"/>
    </xf>
    <xf numFmtId="0" fontId="116" fillId="0" borderId="0" xfId="0" applyFont="1" applyAlignment="1">
      <alignment vertical="center" wrapText="1"/>
    </xf>
    <xf numFmtId="168" fontId="70" fillId="0" borderId="0" xfId="1764" quotePrefix="1" applyNumberFormat="1" applyFont="1" applyAlignment="1">
      <alignment horizontal="center" vertical="center" wrapText="1"/>
    </xf>
    <xf numFmtId="168" fontId="70" fillId="120" borderId="0" xfId="1764" quotePrefix="1" applyNumberFormat="1" applyFont="1" applyFill="1" applyAlignment="1">
      <alignment horizontal="center" vertical="center" wrapText="1"/>
    </xf>
    <xf numFmtId="0" fontId="116" fillId="0" borderId="0" xfId="0" applyFont="1" applyAlignment="1">
      <alignment vertical="center"/>
    </xf>
    <xf numFmtId="0" fontId="116" fillId="120" borderId="0" xfId="0" applyFont="1" applyFill="1" applyAlignment="1">
      <alignment vertical="center"/>
    </xf>
    <xf numFmtId="168" fontId="116" fillId="120" borderId="0" xfId="0" applyNumberFormat="1" applyFont="1" applyFill="1" applyAlignment="1">
      <alignment vertical="center"/>
    </xf>
    <xf numFmtId="168" fontId="117" fillId="0" borderId="0" xfId="2227" applyNumberFormat="1" applyFont="1" applyFill="1" applyAlignment="1">
      <alignment horizontal="right" vertical="center" wrapText="1"/>
    </xf>
    <xf numFmtId="168" fontId="116" fillId="0" borderId="36" xfId="2227" applyNumberFormat="1" applyFont="1" applyFill="1" applyBorder="1" applyAlignment="1">
      <alignment horizontal="right" vertical="center" wrapText="1"/>
    </xf>
    <xf numFmtId="0" fontId="117" fillId="0" borderId="0" xfId="0" applyFont="1" applyAlignment="1">
      <alignment vertical="center" wrapText="1"/>
    </xf>
    <xf numFmtId="168" fontId="116" fillId="0" borderId="0" xfId="2227" applyNumberFormat="1" applyFont="1" applyFill="1" applyBorder="1" applyAlignment="1">
      <alignment horizontal="right" vertical="center" wrapText="1"/>
    </xf>
    <xf numFmtId="168" fontId="117" fillId="0" borderId="0" xfId="2318" applyNumberFormat="1" applyFont="1" applyFill="1" applyAlignment="1">
      <alignment horizontal="left" vertical="center"/>
    </xf>
    <xf numFmtId="168" fontId="117" fillId="0" borderId="0" xfId="2227" applyNumberFormat="1" applyFont="1" applyFill="1" applyAlignment="1">
      <alignment horizontal="center" vertical="center" wrapText="1"/>
    </xf>
    <xf numFmtId="168" fontId="117" fillId="120" borderId="0" xfId="2227" applyNumberFormat="1" applyFont="1" applyFill="1" applyAlignment="1">
      <alignment vertical="center" wrapText="1"/>
    </xf>
    <xf numFmtId="0" fontId="116" fillId="0" borderId="0" xfId="0" applyFont="1" applyAlignment="1">
      <alignment horizontal="left" vertical="center" indent="2"/>
    </xf>
    <xf numFmtId="168" fontId="117" fillId="0" borderId="0" xfId="2227" applyNumberFormat="1" applyFont="1" applyFill="1" applyBorder="1" applyAlignment="1">
      <alignment horizontal="center" vertical="center" wrapText="1"/>
    </xf>
    <xf numFmtId="168" fontId="69" fillId="0" borderId="0" xfId="2199" applyNumberFormat="1" applyFont="1" applyFill="1" applyBorder="1" applyAlignment="1">
      <alignment horizontal="left" vertical="center" indent="2"/>
    </xf>
    <xf numFmtId="168" fontId="117" fillId="120" borderId="0" xfId="2227" applyNumberFormat="1" applyFont="1" applyFill="1" applyAlignment="1">
      <alignment horizontal="center" vertical="center" wrapText="1"/>
    </xf>
    <xf numFmtId="168" fontId="117" fillId="0" borderId="34" xfId="2227" applyNumberFormat="1" applyFont="1" applyFill="1" applyBorder="1" applyAlignment="1">
      <alignment horizontal="center" vertical="center" wrapText="1"/>
    </xf>
    <xf numFmtId="168" fontId="69" fillId="0" borderId="0" xfId="2199" applyNumberFormat="1" applyFont="1" applyFill="1" applyBorder="1" applyAlignment="1">
      <alignment horizontal="left" vertical="center"/>
    </xf>
    <xf numFmtId="168" fontId="117" fillId="0" borderId="0" xfId="2227" applyNumberFormat="1" applyFont="1" applyFill="1" applyBorder="1" applyAlignment="1">
      <alignment horizontal="right" vertical="center" wrapText="1"/>
    </xf>
    <xf numFmtId="168" fontId="117" fillId="0" borderId="34" xfId="2227" applyNumberFormat="1" applyFont="1" applyFill="1" applyBorder="1" applyAlignment="1">
      <alignment horizontal="right" vertical="center" wrapText="1"/>
    </xf>
    <xf numFmtId="167" fontId="69" fillId="0" borderId="0" xfId="1763" applyNumberFormat="1" applyFont="1" applyAlignment="1">
      <alignment vertical="center"/>
    </xf>
    <xf numFmtId="37" fontId="69" fillId="0" borderId="0" xfId="1763" applyNumberFormat="1" applyFont="1" applyAlignment="1">
      <alignment vertical="center"/>
    </xf>
    <xf numFmtId="167" fontId="70" fillId="0" borderId="0" xfId="1763" applyNumberFormat="1" applyFont="1" applyAlignment="1">
      <alignment vertical="center"/>
    </xf>
    <xf numFmtId="167" fontId="70" fillId="0" borderId="0" xfId="1763" applyNumberFormat="1" applyFont="1" applyAlignment="1">
      <alignment vertical="center" wrapText="1"/>
    </xf>
    <xf numFmtId="168" fontId="70" fillId="122" borderId="0" xfId="2199" applyNumberFormat="1" applyFont="1" applyFill="1" applyBorder="1" applyAlignment="1">
      <alignment horizontal="left" vertical="center"/>
    </xf>
    <xf numFmtId="168" fontId="69" fillId="122" borderId="0" xfId="2199" applyNumberFormat="1" applyFont="1" applyFill="1" applyBorder="1" applyAlignment="1">
      <alignment horizontal="left" vertical="center"/>
    </xf>
    <xf numFmtId="168" fontId="70" fillId="122" borderId="35" xfId="2199" applyNumberFormat="1" applyFont="1" applyFill="1" applyBorder="1" applyAlignment="1">
      <alignment horizontal="left" vertical="center"/>
    </xf>
    <xf numFmtId="168" fontId="70" fillId="0" borderId="0" xfId="2199" applyNumberFormat="1" applyFont="1" applyFill="1" applyBorder="1" applyAlignment="1" applyProtection="1">
      <alignment vertical="center"/>
    </xf>
    <xf numFmtId="168" fontId="69" fillId="0" borderId="0" xfId="2199" applyNumberFormat="1" applyFont="1" applyFill="1" applyBorder="1" applyAlignment="1" applyProtection="1">
      <alignment vertical="center"/>
    </xf>
    <xf numFmtId="168" fontId="70" fillId="0" borderId="35" xfId="2199" applyNumberFormat="1" applyFont="1" applyFill="1" applyBorder="1" applyAlignment="1" applyProtection="1">
      <alignment vertical="center"/>
    </xf>
    <xf numFmtId="168" fontId="69" fillId="0" borderId="0" xfId="2199" applyNumberFormat="1" applyFont="1" applyFill="1" applyAlignment="1" applyProtection="1">
      <alignment horizontal="left" vertical="center"/>
    </xf>
    <xf numFmtId="168" fontId="70" fillId="0" borderId="0" xfId="2199" applyNumberFormat="1" applyFont="1" applyFill="1" applyBorder="1" applyAlignment="1" applyProtection="1">
      <alignment horizontal="left" vertical="center"/>
    </xf>
    <xf numFmtId="168" fontId="70" fillId="0" borderId="35" xfId="2199" applyNumberFormat="1" applyFont="1" applyFill="1" applyBorder="1" applyAlignment="1" applyProtection="1">
      <alignment horizontal="left" vertical="center"/>
    </xf>
    <xf numFmtId="38" fontId="70" fillId="0" borderId="0" xfId="1763" applyNumberFormat="1" applyFont="1" applyAlignment="1">
      <alignment vertical="center"/>
    </xf>
    <xf numFmtId="168" fontId="70" fillId="0" borderId="0" xfId="1763" applyFont="1" applyAlignment="1">
      <alignment vertical="center"/>
    </xf>
    <xf numFmtId="0" fontId="69" fillId="0" borderId="0" xfId="1762" applyFont="1"/>
    <xf numFmtId="0" fontId="69" fillId="0" borderId="0" xfId="1762" applyFont="1" applyAlignment="1">
      <alignment horizontal="left"/>
    </xf>
    <xf numFmtId="0" fontId="69" fillId="0" borderId="19" xfId="1761" applyFont="1" applyBorder="1"/>
    <xf numFmtId="0" fontId="69" fillId="0" borderId="19" xfId="1762" applyFont="1" applyBorder="1" applyAlignment="1">
      <alignment horizontal="left"/>
    </xf>
    <xf numFmtId="0" fontId="69" fillId="0" borderId="19" xfId="1762" applyFont="1" applyBorder="1"/>
    <xf numFmtId="0" fontId="81" fillId="0" borderId="0" xfId="1762" applyFont="1"/>
    <xf numFmtId="0" fontId="70" fillId="0" borderId="0" xfId="1762" applyFont="1"/>
    <xf numFmtId="0" fontId="80" fillId="0" borderId="0" xfId="1762" applyFont="1"/>
    <xf numFmtId="0" fontId="80" fillId="0" borderId="0" xfId="1762" applyFont="1" applyAlignment="1">
      <alignment horizontal="left"/>
    </xf>
    <xf numFmtId="0" fontId="116" fillId="0" borderId="0" xfId="1762" applyFont="1" applyAlignment="1">
      <alignment horizontal="center" vertical="center"/>
    </xf>
    <xf numFmtId="0" fontId="74" fillId="0" borderId="0" xfId="1762" applyFont="1"/>
    <xf numFmtId="0" fontId="70" fillId="0" borderId="0" xfId="1762" applyFont="1" applyAlignment="1">
      <alignment horizontal="center" vertical="center"/>
    </xf>
    <xf numFmtId="0" fontId="70" fillId="0" borderId="0" xfId="1762" applyFont="1" applyAlignment="1">
      <alignment horizontal="left"/>
    </xf>
    <xf numFmtId="164" fontId="70" fillId="0" borderId="0" xfId="1762" applyNumberFormat="1" applyFont="1" applyAlignment="1">
      <alignment horizontal="center"/>
    </xf>
    <xf numFmtId="164" fontId="69" fillId="0" borderId="0" xfId="1762" applyNumberFormat="1" applyFont="1"/>
    <xf numFmtId="0" fontId="70" fillId="0" borderId="0" xfId="1762" applyFont="1" applyAlignment="1">
      <alignment wrapText="1"/>
    </xf>
    <xf numFmtId="164" fontId="70" fillId="0" borderId="0" xfId="1762" applyNumberFormat="1" applyFont="1"/>
    <xf numFmtId="0" fontId="78" fillId="0" borderId="0" xfId="1762" applyFont="1" applyAlignment="1">
      <alignment horizontal="left" wrapText="1" indent="1"/>
    </xf>
    <xf numFmtId="0" fontId="82" fillId="0" borderId="0" xfId="1762" applyFont="1" applyAlignment="1">
      <alignment horizontal="left"/>
    </xf>
    <xf numFmtId="39" fontId="69" fillId="0" borderId="0" xfId="1760" applyNumberFormat="1" applyFont="1" applyAlignment="1">
      <alignment horizontal="left" indent="2"/>
    </xf>
    <xf numFmtId="39" fontId="69" fillId="0" borderId="0" xfId="1760" applyNumberFormat="1" applyFont="1" applyAlignment="1">
      <alignment horizontal="left" wrapText="1" indent="2"/>
    </xf>
    <xf numFmtId="164" fontId="69" fillId="0" borderId="0" xfId="1762" applyNumberFormat="1" applyFont="1" applyAlignment="1">
      <alignment vertical="center"/>
    </xf>
    <xf numFmtId="0" fontId="69" fillId="0" borderId="0" xfId="1762" applyFont="1" applyAlignment="1">
      <alignment horizontal="left" indent="2"/>
    </xf>
    <xf numFmtId="164" fontId="69" fillId="0" borderId="33" xfId="1762" applyNumberFormat="1" applyFont="1" applyBorder="1"/>
    <xf numFmtId="0" fontId="78" fillId="0" borderId="0" xfId="1762" applyFont="1" applyAlignment="1">
      <alignment horizontal="left" indent="1"/>
    </xf>
    <xf numFmtId="0" fontId="69" fillId="0" borderId="0" xfId="1762" applyFont="1" applyAlignment="1">
      <alignment horizontal="left" wrapText="1" indent="2"/>
    </xf>
    <xf numFmtId="0" fontId="116" fillId="0" borderId="0" xfId="0" applyFont="1" applyAlignment="1">
      <alignment horizontal="center"/>
    </xf>
    <xf numFmtId="0" fontId="70" fillId="0" borderId="0" xfId="1762" applyFont="1" applyAlignment="1">
      <alignment horizontal="right"/>
    </xf>
    <xf numFmtId="164" fontId="70" fillId="0" borderId="19" xfId="1762" applyNumberFormat="1" applyFont="1" applyBorder="1"/>
    <xf numFmtId="0" fontId="70" fillId="0" borderId="0" xfId="1762" applyFont="1" applyAlignment="1">
      <alignment horizontal="left" wrapText="1"/>
    </xf>
    <xf numFmtId="164" fontId="70" fillId="0" borderId="35" xfId="1762" applyNumberFormat="1" applyFont="1" applyBorder="1" applyAlignment="1">
      <alignment vertical="center"/>
    </xf>
    <xf numFmtId="164" fontId="70" fillId="0" borderId="0" xfId="1762" applyNumberFormat="1" applyFont="1" applyAlignment="1">
      <alignment vertical="center"/>
    </xf>
    <xf numFmtId="164" fontId="70" fillId="0" borderId="35" xfId="1762" applyNumberFormat="1" applyFont="1" applyBorder="1"/>
    <xf numFmtId="0" fontId="70" fillId="0" borderId="0" xfId="1762" applyFont="1" applyAlignment="1">
      <alignment horizontal="center"/>
    </xf>
    <xf numFmtId="164" fontId="70" fillId="0" borderId="37" xfId="1762" applyNumberFormat="1" applyFont="1" applyBorder="1"/>
    <xf numFmtId="167" fontId="70" fillId="0" borderId="0" xfId="1755" quotePrefix="1" applyNumberFormat="1" applyFont="1" applyAlignment="1">
      <alignment horizontal="center"/>
    </xf>
    <xf numFmtId="167" fontId="69" fillId="0" borderId="0" xfId="1759" applyNumberFormat="1" applyFont="1"/>
    <xf numFmtId="168" fontId="69" fillId="0" borderId="0" xfId="2318" applyNumberFormat="1" applyFont="1" applyFill="1"/>
    <xf numFmtId="165" fontId="69" fillId="0" borderId="0" xfId="2318" applyFont="1" applyBorder="1"/>
    <xf numFmtId="168" fontId="69" fillId="0" borderId="0" xfId="2318" applyNumberFormat="1" applyFont="1"/>
    <xf numFmtId="0" fontId="69" fillId="0" borderId="0" xfId="1512" applyFont="1"/>
    <xf numFmtId="167" fontId="69" fillId="0" borderId="0" xfId="1759" applyNumberFormat="1" applyFont="1" applyAlignment="1">
      <alignment horizontal="center"/>
    </xf>
    <xf numFmtId="167" fontId="75" fillId="0" borderId="0" xfId="1759" applyNumberFormat="1" applyFont="1" applyAlignment="1">
      <alignment horizontal="centerContinuous"/>
    </xf>
    <xf numFmtId="167" fontId="70" fillId="0" borderId="0" xfId="1759" applyNumberFormat="1" applyFont="1" applyAlignment="1">
      <alignment horizontal="centerContinuous"/>
    </xf>
    <xf numFmtId="165" fontId="70" fillId="0" borderId="0" xfId="2318" applyFont="1" applyBorder="1" applyAlignment="1">
      <alignment horizontal="center"/>
    </xf>
    <xf numFmtId="1" fontId="70" fillId="0" borderId="0" xfId="2318" applyNumberFormat="1" applyFont="1" applyBorder="1" applyAlignment="1" applyProtection="1">
      <alignment horizontal="center"/>
    </xf>
    <xf numFmtId="167" fontId="70" fillId="0" borderId="0" xfId="1759" applyNumberFormat="1" applyFont="1"/>
    <xf numFmtId="167" fontId="70" fillId="0" borderId="0" xfId="1759" applyNumberFormat="1" applyFont="1" applyAlignment="1">
      <alignment horizontal="left"/>
    </xf>
    <xf numFmtId="167" fontId="69" fillId="0" borderId="0" xfId="1759" applyNumberFormat="1" applyFont="1" applyAlignment="1">
      <alignment horizontal="left"/>
    </xf>
    <xf numFmtId="168" fontId="69" fillId="0" borderId="0" xfId="2318" applyNumberFormat="1" applyFont="1" applyFill="1" applyBorder="1"/>
    <xf numFmtId="165" fontId="69" fillId="0" borderId="0" xfId="2318" applyFont="1" applyFill="1" applyBorder="1"/>
    <xf numFmtId="167" fontId="69" fillId="0" borderId="0" xfId="1759" applyNumberFormat="1" applyFont="1" applyAlignment="1">
      <alignment horizontal="left" indent="1"/>
    </xf>
    <xf numFmtId="167" fontId="69" fillId="0" borderId="0" xfId="1759" quotePrefix="1" applyNumberFormat="1" applyFont="1" applyAlignment="1">
      <alignment horizontal="left"/>
    </xf>
    <xf numFmtId="165" fontId="69" fillId="0" borderId="0" xfId="2318" applyFont="1" applyFill="1" applyBorder="1" applyAlignment="1" applyProtection="1">
      <alignment horizontal="center"/>
    </xf>
    <xf numFmtId="167" fontId="69" fillId="0" borderId="0" xfId="1759" quotePrefix="1" applyNumberFormat="1" applyFont="1" applyAlignment="1">
      <alignment horizontal="right"/>
    </xf>
    <xf numFmtId="168" fontId="69" fillId="0" borderId="33" xfId="2318" applyNumberFormat="1" applyFont="1" applyFill="1" applyBorder="1" applyProtection="1"/>
    <xf numFmtId="165" fontId="69" fillId="0" borderId="0" xfId="2318" applyFont="1" applyFill="1" applyBorder="1" applyAlignment="1" applyProtection="1">
      <alignment horizontal="right"/>
    </xf>
    <xf numFmtId="168" fontId="69" fillId="0" borderId="0" xfId="2318" applyNumberFormat="1" applyFont="1" applyFill="1" applyAlignment="1" applyProtection="1">
      <alignment horizontal="right"/>
    </xf>
    <xf numFmtId="167" fontId="70" fillId="0" borderId="0" xfId="1759" quotePrefix="1" applyNumberFormat="1" applyFont="1" applyAlignment="1">
      <alignment horizontal="left"/>
    </xf>
    <xf numFmtId="168" fontId="69" fillId="0" borderId="0" xfId="2318" quotePrefix="1" applyNumberFormat="1" applyFont="1" applyFill="1" applyAlignment="1" applyProtection="1">
      <alignment horizontal="right"/>
    </xf>
    <xf numFmtId="168" fontId="69" fillId="0" borderId="0" xfId="2318" quotePrefix="1" applyNumberFormat="1" applyFont="1" applyFill="1" applyAlignment="1">
      <alignment horizontal="right"/>
    </xf>
    <xf numFmtId="165" fontId="69" fillId="0" borderId="0" xfId="2318" quotePrefix="1" applyFont="1" applyFill="1" applyBorder="1" applyAlignment="1" applyProtection="1">
      <alignment horizontal="right"/>
    </xf>
    <xf numFmtId="168" fontId="69" fillId="0" borderId="33" xfId="2318" quotePrefix="1" applyNumberFormat="1" applyFont="1" applyFill="1" applyBorder="1" applyAlignment="1" applyProtection="1">
      <alignment horizontal="right"/>
    </xf>
    <xf numFmtId="168" fontId="69" fillId="0" borderId="19" xfId="2318" applyNumberFormat="1" applyFont="1" applyFill="1" applyBorder="1" applyAlignment="1" applyProtection="1">
      <alignment horizontal="right"/>
    </xf>
    <xf numFmtId="167" fontId="70" fillId="0" borderId="0" xfId="1759" quotePrefix="1" applyNumberFormat="1" applyFont="1" applyAlignment="1">
      <alignment horizontal="left" wrapText="1"/>
    </xf>
    <xf numFmtId="168" fontId="69" fillId="0" borderId="33" xfId="2318" applyNumberFormat="1" applyFont="1" applyFill="1" applyBorder="1" applyAlignment="1" applyProtection="1">
      <alignment horizontal="right" vertical="center"/>
    </xf>
    <xf numFmtId="165" fontId="69" fillId="0" borderId="0" xfId="2318" applyFont="1" applyFill="1" applyBorder="1" applyAlignment="1" applyProtection="1">
      <alignment horizontal="right" vertical="center"/>
    </xf>
    <xf numFmtId="165" fontId="69" fillId="0" borderId="0" xfId="2318" applyFont="1" applyFill="1" applyBorder="1" applyProtection="1"/>
    <xf numFmtId="165" fontId="69" fillId="0" borderId="0" xfId="2318" applyFont="1" applyFill="1"/>
    <xf numFmtId="168" fontId="69" fillId="0" borderId="35" xfId="2318" applyNumberFormat="1" applyFont="1" applyFill="1" applyBorder="1" applyProtection="1"/>
    <xf numFmtId="167" fontId="69" fillId="120" borderId="0" xfId="1759" applyNumberFormat="1" applyFont="1" applyFill="1"/>
    <xf numFmtId="168" fontId="69" fillId="0" borderId="0" xfId="2318" applyNumberFormat="1" applyFont="1" applyFill="1" applyBorder="1" applyAlignment="1" applyProtection="1">
      <alignment horizontal="center"/>
    </xf>
    <xf numFmtId="168" fontId="69" fillId="0" borderId="33" xfId="2318" applyNumberFormat="1" applyFont="1" applyFill="1" applyBorder="1" applyAlignment="1" applyProtection="1">
      <alignment horizontal="center"/>
    </xf>
    <xf numFmtId="168" fontId="69" fillId="0" borderId="33" xfId="2318" applyNumberFormat="1" applyFont="1" applyFill="1" applyBorder="1" applyAlignment="1" applyProtection="1">
      <alignment horizontal="right"/>
    </xf>
    <xf numFmtId="167" fontId="69" fillId="0" borderId="0" xfId="1759" quotePrefix="1" applyNumberFormat="1" applyFont="1" applyAlignment="1">
      <alignment horizontal="left" indent="1"/>
    </xf>
    <xf numFmtId="168" fontId="69" fillId="0" borderId="0" xfId="2318" applyNumberFormat="1" applyFont="1" applyFill="1" applyBorder="1" applyAlignment="1" applyProtection="1">
      <alignment horizontal="fill"/>
    </xf>
    <xf numFmtId="167" fontId="69" fillId="0" borderId="0" xfId="1759" applyNumberFormat="1" applyFont="1" applyAlignment="1">
      <alignment horizontal="centerContinuous"/>
    </xf>
    <xf numFmtId="168" fontId="69" fillId="0" borderId="0" xfId="2318" applyNumberFormat="1" applyFont="1" applyFill="1" applyAlignment="1">
      <alignment horizontal="center"/>
    </xf>
    <xf numFmtId="165" fontId="69" fillId="0" borderId="0" xfId="2318" applyFont="1" applyFill="1" applyBorder="1" applyAlignment="1">
      <alignment horizontal="centerContinuous"/>
    </xf>
    <xf numFmtId="168" fontId="69" fillId="0" borderId="0" xfId="2227" applyNumberFormat="1" applyFont="1" applyFill="1"/>
    <xf numFmtId="168" fontId="69" fillId="0" borderId="35" xfId="2318" applyNumberFormat="1" applyFont="1" applyFill="1" applyBorder="1"/>
    <xf numFmtId="168" fontId="69" fillId="0" borderId="0" xfId="2227" applyNumberFormat="1" applyFont="1"/>
    <xf numFmtId="168" fontId="69" fillId="120" borderId="0" xfId="2318" applyNumberFormat="1" applyFont="1" applyFill="1" applyAlignment="1">
      <alignment vertical="center"/>
    </xf>
    <xf numFmtId="168" fontId="70" fillId="0" borderId="0" xfId="2199" applyNumberFormat="1" applyFont="1" applyFill="1" applyBorder="1" applyAlignment="1" applyProtection="1">
      <alignment horizontal="center" vertical="center"/>
    </xf>
    <xf numFmtId="167" fontId="69" fillId="0" borderId="0" xfId="1763" applyNumberFormat="1" applyFont="1" applyAlignment="1">
      <alignment horizontal="centerContinuous" vertical="center"/>
    </xf>
    <xf numFmtId="37" fontId="69" fillId="0" borderId="0" xfId="1763" applyNumberFormat="1" applyFont="1" applyAlignment="1">
      <alignment horizontal="centerContinuous" vertical="center"/>
    </xf>
    <xf numFmtId="167" fontId="70" fillId="0" borderId="0" xfId="1763" applyNumberFormat="1" applyFont="1" applyAlignment="1">
      <alignment horizontal="centerContinuous" vertical="center"/>
    </xf>
    <xf numFmtId="37" fontId="70" fillId="0" borderId="0" xfId="1763" applyNumberFormat="1" applyFont="1" applyAlignment="1">
      <alignment horizontal="center" vertical="center"/>
    </xf>
    <xf numFmtId="167" fontId="70" fillId="0" borderId="0" xfId="1763" applyNumberFormat="1" applyFont="1" applyAlignment="1">
      <alignment horizontal="center" vertical="center"/>
    </xf>
    <xf numFmtId="37" fontId="70" fillId="0" borderId="0" xfId="1763" applyNumberFormat="1" applyFont="1" applyAlignment="1">
      <alignment vertical="center"/>
    </xf>
    <xf numFmtId="37" fontId="70" fillId="0" borderId="0" xfId="1763" applyNumberFormat="1" applyFont="1" applyAlignment="1">
      <alignment horizontal="center" vertical="center" wrapText="1"/>
    </xf>
    <xf numFmtId="167" fontId="70" fillId="0" borderId="0" xfId="1763" applyNumberFormat="1" applyFont="1" applyAlignment="1">
      <alignment horizontal="center" vertical="center" wrapText="1"/>
    </xf>
    <xf numFmtId="167" fontId="70" fillId="0" borderId="19" xfId="1763" applyNumberFormat="1" applyFont="1" applyBorder="1" applyAlignment="1">
      <alignment horizontal="center" vertical="center" wrapText="1"/>
    </xf>
    <xf numFmtId="167" fontId="70" fillId="0" borderId="0" xfId="1763" quotePrefix="1" applyNumberFormat="1" applyFont="1" applyAlignment="1">
      <alignment horizontal="center" vertical="center" wrapText="1"/>
    </xf>
    <xf numFmtId="0" fontId="117" fillId="0" borderId="0" xfId="0" applyFont="1"/>
    <xf numFmtId="165" fontId="69" fillId="0" borderId="0" xfId="2318" applyFont="1" applyFill="1" applyBorder="1" applyAlignment="1" applyProtection="1">
      <alignment horizontal="left" vertical="center"/>
    </xf>
    <xf numFmtId="166" fontId="69" fillId="0" borderId="0" xfId="1755" applyFont="1" applyAlignment="1">
      <alignment horizontal="left"/>
    </xf>
    <xf numFmtId="168" fontId="69" fillId="0" borderId="0" xfId="2318" applyNumberFormat="1" applyFont="1" applyFill="1" applyBorder="1" applyAlignment="1" applyProtection="1">
      <alignment horizontal="center" vertical="center"/>
    </xf>
    <xf numFmtId="168" fontId="69" fillId="0" borderId="0" xfId="1764" applyNumberFormat="1" applyFont="1" applyAlignment="1">
      <alignment vertical="center"/>
    </xf>
    <xf numFmtId="165" fontId="69" fillId="0" borderId="0" xfId="2318" applyFont="1" applyFill="1" applyBorder="1" applyAlignment="1">
      <alignment vertical="center"/>
    </xf>
    <xf numFmtId="168" fontId="69" fillId="0" borderId="0" xfId="2318" applyNumberFormat="1" applyFont="1" applyFill="1" applyAlignment="1">
      <alignment horizontal="center" vertical="center"/>
    </xf>
    <xf numFmtId="165" fontId="69" fillId="0" borderId="0" xfId="2318" quotePrefix="1" applyFont="1" applyFill="1" applyBorder="1" applyAlignment="1" applyProtection="1">
      <alignment horizontal="left" vertical="center"/>
    </xf>
    <xf numFmtId="165" fontId="69" fillId="0" borderId="0" xfId="2318" quotePrefix="1" applyFont="1" applyFill="1" applyBorder="1" applyAlignment="1" applyProtection="1">
      <alignment horizontal="centerContinuous" vertical="center"/>
    </xf>
    <xf numFmtId="165" fontId="69" fillId="0" borderId="0" xfId="2318" applyFont="1" applyFill="1" applyBorder="1" applyAlignment="1">
      <alignment horizontal="centerContinuous" vertical="center"/>
    </xf>
    <xf numFmtId="0" fontId="117" fillId="0" borderId="0" xfId="0" applyFont="1" applyAlignment="1">
      <alignment vertical="center"/>
    </xf>
    <xf numFmtId="168" fontId="70" fillId="0" borderId="0" xfId="2199" applyNumberFormat="1" applyFont="1" applyFill="1" applyBorder="1" applyAlignment="1">
      <alignment horizontal="left" vertical="center"/>
    </xf>
    <xf numFmtId="191" fontId="118" fillId="0" borderId="0" xfId="2318" applyNumberFormat="1" applyFont="1" applyFill="1" applyBorder="1" applyAlignment="1">
      <alignment horizontal="center" wrapText="1"/>
    </xf>
    <xf numFmtId="168" fontId="69" fillId="0" borderId="0" xfId="2322" applyNumberFormat="1" applyFont="1" applyFill="1" applyBorder="1"/>
    <xf numFmtId="0" fontId="70" fillId="0" borderId="0" xfId="1762" applyFont="1" applyAlignment="1">
      <alignment horizontal="left" indent="2"/>
    </xf>
    <xf numFmtId="167" fontId="115" fillId="0" borderId="0" xfId="1759" applyNumberFormat="1" applyFont="1"/>
    <xf numFmtId="168" fontId="70" fillId="0" borderId="0" xfId="2322" applyNumberFormat="1" applyFont="1" applyFill="1" applyBorder="1"/>
    <xf numFmtId="168" fontId="69" fillId="0" borderId="0" xfId="2318" applyNumberFormat="1" applyFont="1" applyFill="1" applyBorder="1" applyAlignment="1">
      <alignment horizontal="center"/>
    </xf>
    <xf numFmtId="3" fontId="117" fillId="0" borderId="0" xfId="0" applyNumberFormat="1" applyFont="1"/>
    <xf numFmtId="3" fontId="118" fillId="0" borderId="0" xfId="0" applyNumberFormat="1" applyFont="1"/>
    <xf numFmtId="168" fontId="69" fillId="0" borderId="0" xfId="1547" applyNumberFormat="1" applyFont="1" applyAlignment="1">
      <alignment vertical="center"/>
    </xf>
    <xf numFmtId="168" fontId="112" fillId="0" borderId="0" xfId="1547" applyNumberFormat="1" applyFont="1" applyAlignment="1">
      <alignment vertical="center"/>
    </xf>
    <xf numFmtId="3" fontId="69" fillId="0" borderId="0" xfId="1547" applyNumberFormat="1" applyFont="1" applyAlignment="1">
      <alignment vertical="center"/>
    </xf>
    <xf numFmtId="168" fontId="69" fillId="0" borderId="0" xfId="2318" applyNumberFormat="1" applyFont="1" applyFill="1" applyAlignment="1">
      <alignment horizontal="right" vertical="center"/>
    </xf>
    <xf numFmtId="0" fontId="113" fillId="0" borderId="0" xfId="0" quotePrefix="1" applyFont="1" applyAlignment="1">
      <alignment vertical="center"/>
    </xf>
    <xf numFmtId="168" fontId="119" fillId="0" borderId="0" xfId="2318" applyNumberFormat="1" applyFont="1" applyFill="1" applyBorder="1" applyAlignment="1">
      <alignment horizontal="left" vertical="center"/>
    </xf>
    <xf numFmtId="168" fontId="119" fillId="0" borderId="0" xfId="2318" applyNumberFormat="1" applyFont="1" applyFill="1" applyAlignment="1">
      <alignment horizontal="left" vertical="center"/>
    </xf>
    <xf numFmtId="167" fontId="69" fillId="0" borderId="0" xfId="2318" applyNumberFormat="1" applyFont="1" applyFill="1" applyAlignment="1" applyProtection="1">
      <alignment vertical="center"/>
    </xf>
    <xf numFmtId="168" fontId="70" fillId="122" borderId="0" xfId="2199" applyNumberFormat="1" applyFont="1" applyFill="1" applyBorder="1" applyAlignment="1">
      <alignment horizontal="center" vertical="center"/>
    </xf>
    <xf numFmtId="168" fontId="69" fillId="122" borderId="0" xfId="2199" applyNumberFormat="1" applyFont="1" applyFill="1" applyBorder="1" applyAlignment="1">
      <alignment vertical="center"/>
    </xf>
    <xf numFmtId="168" fontId="69" fillId="122" borderId="0" xfId="2199" applyNumberFormat="1" applyFont="1" applyFill="1" applyAlignment="1">
      <alignment horizontal="left" vertical="center"/>
    </xf>
    <xf numFmtId="168" fontId="70" fillId="120" borderId="0" xfId="2199" applyNumberFormat="1" applyFont="1" applyFill="1" applyBorder="1" applyAlignment="1">
      <alignment horizontal="left" vertical="center"/>
    </xf>
    <xf numFmtId="168" fontId="69" fillId="120" borderId="0" xfId="2199" applyNumberFormat="1" applyFont="1" applyFill="1" applyBorder="1" applyAlignment="1">
      <alignment horizontal="left" vertical="center"/>
    </xf>
    <xf numFmtId="168" fontId="70" fillId="120" borderId="35" xfId="2199" applyNumberFormat="1" applyFont="1" applyFill="1" applyBorder="1" applyAlignment="1">
      <alignment horizontal="left" vertical="center"/>
    </xf>
    <xf numFmtId="0" fontId="121" fillId="0" borderId="0" xfId="1762" applyFont="1" applyAlignment="1">
      <alignment horizontal="center" vertical="center"/>
    </xf>
    <xf numFmtId="164" fontId="120" fillId="0" borderId="0" xfId="1762" applyNumberFormat="1" applyFont="1"/>
    <xf numFmtId="164" fontId="69" fillId="0" borderId="0" xfId="1762" applyNumberFormat="1" applyFont="1" applyAlignment="1">
      <alignment horizontal="right"/>
    </xf>
    <xf numFmtId="168" fontId="120" fillId="0" borderId="0" xfId="2318" applyNumberFormat="1" applyFont="1" applyAlignment="1" applyProtection="1">
      <alignment horizontal="right" vertical="center"/>
      <protection locked="0"/>
    </xf>
    <xf numFmtId="168" fontId="120" fillId="0" borderId="0" xfId="2318" applyNumberFormat="1" applyFont="1" applyAlignment="1">
      <alignment vertical="center"/>
    </xf>
    <xf numFmtId="168" fontId="122" fillId="0" borderId="0" xfId="2318" applyNumberFormat="1" applyFont="1" applyAlignment="1" applyProtection="1">
      <alignment horizontal="right" vertical="center"/>
      <protection locked="0"/>
    </xf>
    <xf numFmtId="168" fontId="120" fillId="0" borderId="0" xfId="2199" applyNumberFormat="1" applyFont="1" applyFill="1" applyAlignment="1" applyProtection="1">
      <alignment vertical="center"/>
    </xf>
    <xf numFmtId="168" fontId="120" fillId="0" borderId="0" xfId="2199" applyNumberFormat="1" applyFont="1" applyFill="1" applyAlignment="1" applyProtection="1">
      <alignment horizontal="left" vertical="center"/>
    </xf>
    <xf numFmtId="168" fontId="120" fillId="0" borderId="0" xfId="2199" applyNumberFormat="1" applyFont="1" applyFill="1" applyBorder="1" applyAlignment="1" applyProtection="1">
      <alignment horizontal="left" vertical="center"/>
    </xf>
    <xf numFmtId="167" fontId="71" fillId="0" borderId="0" xfId="1755" applyNumberFormat="1" applyFont="1" applyAlignment="1">
      <alignment horizontal="center" vertical="center"/>
    </xf>
    <xf numFmtId="167" fontId="71" fillId="0" borderId="0" xfId="1755" applyNumberFormat="1" applyFont="1" applyAlignment="1">
      <alignment horizontal="center" vertical="center" wrapText="1"/>
    </xf>
    <xf numFmtId="167" fontId="69" fillId="0" borderId="0" xfId="1755" quotePrefix="1" applyNumberFormat="1" applyFont="1" applyAlignment="1">
      <alignment horizontal="center" vertical="center"/>
    </xf>
    <xf numFmtId="167" fontId="69" fillId="0" borderId="0" xfId="1755" applyNumberFormat="1" applyFont="1" applyAlignment="1">
      <alignment horizontal="center" vertical="center"/>
    </xf>
    <xf numFmtId="167" fontId="70" fillId="0" borderId="0" xfId="1755" applyNumberFormat="1" applyFont="1" applyAlignment="1">
      <alignment horizontal="center" vertical="center"/>
    </xf>
    <xf numFmtId="167" fontId="74" fillId="0" borderId="0" xfId="1756" applyNumberFormat="1" applyFont="1" applyAlignment="1">
      <alignment horizontal="center" vertical="center"/>
    </xf>
    <xf numFmtId="167" fontId="69" fillId="0" borderId="0" xfId="1756" applyNumberFormat="1" applyFont="1" applyAlignment="1">
      <alignment horizontal="center" vertical="center"/>
    </xf>
    <xf numFmtId="167" fontId="71" fillId="0" borderId="34" xfId="1755" applyNumberFormat="1" applyFont="1" applyBorder="1" applyAlignment="1">
      <alignment horizontal="center" vertical="center"/>
    </xf>
    <xf numFmtId="167" fontId="71" fillId="0" borderId="0" xfId="1765" applyFont="1" applyAlignment="1">
      <alignment horizontal="center" vertical="center" wrapText="1"/>
    </xf>
    <xf numFmtId="167" fontId="69" fillId="0" borderId="0" xfId="1765" quotePrefix="1" applyFont="1" applyAlignment="1">
      <alignment horizontal="center" vertical="center"/>
    </xf>
    <xf numFmtId="0" fontId="70" fillId="0" borderId="0" xfId="1547" applyFont="1" applyAlignment="1">
      <alignment horizontal="center" vertical="center"/>
    </xf>
    <xf numFmtId="0" fontId="70" fillId="0" borderId="19" xfId="2318" applyNumberFormat="1" applyFont="1" applyFill="1" applyBorder="1" applyAlignment="1">
      <alignment horizontal="center" vertical="center"/>
    </xf>
    <xf numFmtId="0" fontId="71" fillId="0" borderId="19" xfId="0" applyFont="1" applyBorder="1" applyAlignment="1">
      <alignment horizontal="center" vertical="center"/>
    </xf>
    <xf numFmtId="167" fontId="71" fillId="0" borderId="0" xfId="1764" applyFont="1" applyAlignment="1">
      <alignment horizontal="center" vertical="center" wrapText="1"/>
    </xf>
    <xf numFmtId="167" fontId="73" fillId="0" borderId="0" xfId="1765" quotePrefix="1" applyFont="1" applyAlignment="1">
      <alignment horizontal="center" vertical="center"/>
    </xf>
    <xf numFmtId="0" fontId="116" fillId="0" borderId="0" xfId="0" applyFont="1" applyAlignment="1">
      <alignment horizontal="center" vertical="center"/>
    </xf>
    <xf numFmtId="0" fontId="70" fillId="0" borderId="19" xfId="2318" applyNumberFormat="1" applyFont="1" applyFill="1" applyBorder="1" applyAlignment="1">
      <alignment horizontal="right" vertical="center"/>
    </xf>
    <xf numFmtId="0" fontId="71" fillId="0" borderId="19" xfId="0" applyFont="1" applyBorder="1" applyAlignment="1">
      <alignment horizontal="right" vertical="center"/>
    </xf>
    <xf numFmtId="0" fontId="70" fillId="0" borderId="19" xfId="2318" applyNumberFormat="1" applyFont="1" applyFill="1" applyBorder="1" applyAlignment="1">
      <alignment horizontal="left" vertical="center"/>
    </xf>
    <xf numFmtId="0" fontId="71" fillId="0" borderId="19" xfId="0" applyFont="1" applyBorder="1" applyAlignment="1">
      <alignment horizontal="left" vertical="center"/>
    </xf>
    <xf numFmtId="167" fontId="70" fillId="0" borderId="34" xfId="1755" applyNumberFormat="1" applyFont="1" applyBorder="1" applyAlignment="1">
      <alignment horizontal="center" vertical="center"/>
    </xf>
    <xf numFmtId="167" fontId="71" fillId="0" borderId="0" xfId="1763" applyNumberFormat="1" applyFont="1" applyAlignment="1">
      <alignment horizontal="center" vertical="center" wrapText="1"/>
    </xf>
    <xf numFmtId="167" fontId="69" fillId="0" borderId="0" xfId="1763" quotePrefix="1" applyNumberFormat="1" applyFont="1" applyAlignment="1">
      <alignment horizontal="center" vertical="center"/>
    </xf>
    <xf numFmtId="168" fontId="70" fillId="122" borderId="0" xfId="2199" applyNumberFormat="1" applyFont="1" applyFill="1" applyBorder="1" applyAlignment="1">
      <alignment horizontal="center" vertical="center"/>
    </xf>
    <xf numFmtId="38" fontId="70" fillId="0" borderId="0" xfId="1763" applyNumberFormat="1" applyFont="1" applyAlignment="1">
      <alignment horizontal="center" vertical="center"/>
    </xf>
    <xf numFmtId="167" fontId="70" fillId="0" borderId="0" xfId="1759" applyNumberFormat="1" applyFont="1" applyAlignment="1">
      <alignment horizontal="center"/>
    </xf>
    <xf numFmtId="164" fontId="71" fillId="0" borderId="0" xfId="1762" applyNumberFormat="1" applyFont="1" applyAlignment="1">
      <alignment horizontal="center" vertical="top"/>
    </xf>
    <xf numFmtId="37" fontId="70" fillId="0" borderId="0" xfId="1760" applyFont="1" applyAlignment="1">
      <alignment horizontal="center"/>
    </xf>
    <xf numFmtId="0" fontId="69" fillId="0" borderId="0" xfId="1762" quotePrefix="1" applyFont="1" applyAlignment="1">
      <alignment horizontal="center"/>
    </xf>
    <xf numFmtId="0" fontId="69" fillId="0" borderId="0" xfId="1762" applyFont="1" applyAlignment="1">
      <alignment horizontal="center"/>
    </xf>
    <xf numFmtId="0" fontId="71" fillId="0" borderId="0" xfId="1762" applyFont="1" applyAlignment="1">
      <alignment horizontal="center" wrapText="1"/>
    </xf>
    <xf numFmtId="167" fontId="71" fillId="0" borderId="0" xfId="1755" applyNumberFormat="1" applyFont="1" applyAlignment="1">
      <alignment horizontal="center" wrapText="1"/>
    </xf>
    <xf numFmtId="167" fontId="69" fillId="0" borderId="0" xfId="1759" quotePrefix="1" applyNumberFormat="1" applyFont="1" applyAlignment="1">
      <alignment horizontal="center"/>
    </xf>
    <xf numFmtId="167" fontId="69" fillId="0" borderId="0" xfId="1759" applyNumberFormat="1" applyFont="1" applyAlignment="1">
      <alignment horizontal="center"/>
    </xf>
    <xf numFmtId="165" fontId="70" fillId="0" borderId="0" xfId="2318" applyFont="1" applyBorder="1" applyAlignment="1">
      <alignment horizontal="center"/>
    </xf>
  </cellXfs>
  <cellStyles count="2358">
    <cellStyle name="######" xfId="1" xr:uid="{00000000-0005-0000-0000-000000000000}"/>
    <cellStyle name="20% - Accent1" xfId="2" xr:uid="{00000000-0005-0000-0000-000001000000}"/>
    <cellStyle name="20% - Accent1 2" xfId="3" xr:uid="{00000000-0005-0000-0000-000002000000}"/>
    <cellStyle name="20% - Accent1 2 2" xfId="4" xr:uid="{00000000-0005-0000-0000-000003000000}"/>
    <cellStyle name="20% - Accent1 2 2 2" xfId="5" xr:uid="{00000000-0005-0000-0000-000004000000}"/>
    <cellStyle name="20% - Accent1 2 3" xfId="6" xr:uid="{00000000-0005-0000-0000-000005000000}"/>
    <cellStyle name="20% - Accent1 2 3 2" xfId="7" xr:uid="{00000000-0005-0000-0000-000006000000}"/>
    <cellStyle name="20% - Accent1 2 4" xfId="8" xr:uid="{00000000-0005-0000-0000-000007000000}"/>
    <cellStyle name="20% - Accent1 2 4 2" xfId="9" xr:uid="{00000000-0005-0000-0000-000008000000}"/>
    <cellStyle name="20% - Accent1 2 5" xfId="10" xr:uid="{00000000-0005-0000-0000-000009000000}"/>
    <cellStyle name="20% - Accent1 2 5 2" xfId="11" xr:uid="{00000000-0005-0000-0000-00000A000000}"/>
    <cellStyle name="20% - Accent1 2 6" xfId="12" xr:uid="{00000000-0005-0000-0000-00000B000000}"/>
    <cellStyle name="20% - Accent1 3" xfId="13" xr:uid="{00000000-0005-0000-0000-00000C000000}"/>
    <cellStyle name="20% - Accent2" xfId="14" xr:uid="{00000000-0005-0000-0000-00000D000000}"/>
    <cellStyle name="20% - Accent2 2" xfId="15" xr:uid="{00000000-0005-0000-0000-00000E000000}"/>
    <cellStyle name="20% - Accent2 2 2" xfId="16" xr:uid="{00000000-0005-0000-0000-00000F000000}"/>
    <cellStyle name="20% - Accent2 2 2 2" xfId="17" xr:uid="{00000000-0005-0000-0000-000010000000}"/>
    <cellStyle name="20% - Accent2 2 3" xfId="18" xr:uid="{00000000-0005-0000-0000-000011000000}"/>
    <cellStyle name="20% - Accent2 2 3 2" xfId="19" xr:uid="{00000000-0005-0000-0000-000012000000}"/>
    <cellStyle name="20% - Accent2 2 4" xfId="20" xr:uid="{00000000-0005-0000-0000-000013000000}"/>
    <cellStyle name="20% - Accent2 2 4 2" xfId="21" xr:uid="{00000000-0005-0000-0000-000014000000}"/>
    <cellStyle name="20% - Accent2 2 5" xfId="22" xr:uid="{00000000-0005-0000-0000-000015000000}"/>
    <cellStyle name="20% - Accent2 2 5 2" xfId="23" xr:uid="{00000000-0005-0000-0000-000016000000}"/>
    <cellStyle name="20% - Accent2 2 6" xfId="24" xr:uid="{00000000-0005-0000-0000-000017000000}"/>
    <cellStyle name="20% - Accent2 3" xfId="25" xr:uid="{00000000-0005-0000-0000-000018000000}"/>
    <cellStyle name="20% - Accent3" xfId="26" xr:uid="{00000000-0005-0000-0000-000019000000}"/>
    <cellStyle name="20% - Accent3 2" xfId="27" xr:uid="{00000000-0005-0000-0000-00001A000000}"/>
    <cellStyle name="20% - Accent3 2 2" xfId="28" xr:uid="{00000000-0005-0000-0000-00001B000000}"/>
    <cellStyle name="20% - Accent3 2 2 2" xfId="29" xr:uid="{00000000-0005-0000-0000-00001C000000}"/>
    <cellStyle name="20% - Accent3 2 3" xfId="30" xr:uid="{00000000-0005-0000-0000-00001D000000}"/>
    <cellStyle name="20% - Accent3 2 3 2" xfId="31" xr:uid="{00000000-0005-0000-0000-00001E000000}"/>
    <cellStyle name="20% - Accent3 2 4" xfId="32" xr:uid="{00000000-0005-0000-0000-00001F000000}"/>
    <cellStyle name="20% - Accent3 2 4 2" xfId="33" xr:uid="{00000000-0005-0000-0000-000020000000}"/>
    <cellStyle name="20% - Accent3 2 5" xfId="34" xr:uid="{00000000-0005-0000-0000-000021000000}"/>
    <cellStyle name="20% - Accent3 2 5 2" xfId="35" xr:uid="{00000000-0005-0000-0000-000022000000}"/>
    <cellStyle name="20% - Accent3 2 6" xfId="36" xr:uid="{00000000-0005-0000-0000-000023000000}"/>
    <cellStyle name="20% - Accent3 3" xfId="37" xr:uid="{00000000-0005-0000-0000-000024000000}"/>
    <cellStyle name="20% - Accent4" xfId="38" xr:uid="{00000000-0005-0000-0000-000025000000}"/>
    <cellStyle name="20% - Accent4 2" xfId="39" xr:uid="{00000000-0005-0000-0000-000026000000}"/>
    <cellStyle name="20% - Accent4 2 2" xfId="40" xr:uid="{00000000-0005-0000-0000-000027000000}"/>
    <cellStyle name="20% - Accent4 2 2 2" xfId="41" xr:uid="{00000000-0005-0000-0000-000028000000}"/>
    <cellStyle name="20% - Accent4 2 3" xfId="42" xr:uid="{00000000-0005-0000-0000-000029000000}"/>
    <cellStyle name="20% - Accent4 2 3 2" xfId="43" xr:uid="{00000000-0005-0000-0000-00002A000000}"/>
    <cellStyle name="20% - Accent4 2 4" xfId="44" xr:uid="{00000000-0005-0000-0000-00002B000000}"/>
    <cellStyle name="20% - Accent4 2 4 2" xfId="45" xr:uid="{00000000-0005-0000-0000-00002C000000}"/>
    <cellStyle name="20% - Accent4 2 5" xfId="46" xr:uid="{00000000-0005-0000-0000-00002D000000}"/>
    <cellStyle name="20% - Accent4 2 5 2" xfId="47" xr:uid="{00000000-0005-0000-0000-00002E000000}"/>
    <cellStyle name="20% - Accent4 2 6" xfId="48" xr:uid="{00000000-0005-0000-0000-00002F000000}"/>
    <cellStyle name="20% - Accent4 3" xfId="49" xr:uid="{00000000-0005-0000-0000-000030000000}"/>
    <cellStyle name="20% - Accent5" xfId="50" xr:uid="{00000000-0005-0000-0000-000031000000}"/>
    <cellStyle name="20% - Accent5 2" xfId="51" xr:uid="{00000000-0005-0000-0000-000032000000}"/>
    <cellStyle name="20% - Accent5 2 2" xfId="52" xr:uid="{00000000-0005-0000-0000-000033000000}"/>
    <cellStyle name="20% - Accent5 2 2 2" xfId="53" xr:uid="{00000000-0005-0000-0000-000034000000}"/>
    <cellStyle name="20% - Accent5 2 3" xfId="54" xr:uid="{00000000-0005-0000-0000-000035000000}"/>
    <cellStyle name="20% - Accent5 2 3 2" xfId="55" xr:uid="{00000000-0005-0000-0000-000036000000}"/>
    <cellStyle name="20% - Accent5 2 4" xfId="56" xr:uid="{00000000-0005-0000-0000-000037000000}"/>
    <cellStyle name="20% - Accent5 2 4 2" xfId="57" xr:uid="{00000000-0005-0000-0000-000038000000}"/>
    <cellStyle name="20% - Accent5 2 5" xfId="58" xr:uid="{00000000-0005-0000-0000-000039000000}"/>
    <cellStyle name="20% - Accent5 2 5 2" xfId="59" xr:uid="{00000000-0005-0000-0000-00003A000000}"/>
    <cellStyle name="20% - Accent5 2 6" xfId="60" xr:uid="{00000000-0005-0000-0000-00003B000000}"/>
    <cellStyle name="20% - Accent6" xfId="61" xr:uid="{00000000-0005-0000-0000-00003C000000}"/>
    <cellStyle name="20% - Accent6 2" xfId="62" xr:uid="{00000000-0005-0000-0000-00003D000000}"/>
    <cellStyle name="20% - Accent6 2 2" xfId="63" xr:uid="{00000000-0005-0000-0000-00003E000000}"/>
    <cellStyle name="20% - Accent6 2 2 2" xfId="64" xr:uid="{00000000-0005-0000-0000-00003F000000}"/>
    <cellStyle name="20% - Accent6 2 3" xfId="65" xr:uid="{00000000-0005-0000-0000-000040000000}"/>
    <cellStyle name="20% - Accent6 2 3 2" xfId="66" xr:uid="{00000000-0005-0000-0000-000041000000}"/>
    <cellStyle name="20% - Accent6 2 4" xfId="67" xr:uid="{00000000-0005-0000-0000-000042000000}"/>
    <cellStyle name="20% - Accent6 2 4 2" xfId="68" xr:uid="{00000000-0005-0000-0000-000043000000}"/>
    <cellStyle name="20% - Accent6 2 5" xfId="69" xr:uid="{00000000-0005-0000-0000-000044000000}"/>
    <cellStyle name="20% - Accent6 2 5 2" xfId="70" xr:uid="{00000000-0005-0000-0000-000045000000}"/>
    <cellStyle name="20% - Accent6 2 6" xfId="71" xr:uid="{00000000-0005-0000-0000-000046000000}"/>
    <cellStyle name="20% - Ênfase1 10" xfId="72" xr:uid="{00000000-0005-0000-0000-000047000000}"/>
    <cellStyle name="20% - Ênfase1 10 2" xfId="73" xr:uid="{00000000-0005-0000-0000-000048000000}"/>
    <cellStyle name="20% - Ênfase1 11" xfId="74" xr:uid="{00000000-0005-0000-0000-000049000000}"/>
    <cellStyle name="20% - Ênfase1 11 2" xfId="75" xr:uid="{00000000-0005-0000-0000-00004A000000}"/>
    <cellStyle name="20% - Ênfase1 12" xfId="76" xr:uid="{00000000-0005-0000-0000-00004B000000}"/>
    <cellStyle name="20% - Ênfase1 12 2" xfId="77" xr:uid="{00000000-0005-0000-0000-00004C000000}"/>
    <cellStyle name="20% - Ênfase1 13" xfId="78" xr:uid="{00000000-0005-0000-0000-00004D000000}"/>
    <cellStyle name="20% - Ênfase1 14" xfId="79" xr:uid="{00000000-0005-0000-0000-00004E000000}"/>
    <cellStyle name="20% - Ênfase1 15" xfId="80" xr:uid="{00000000-0005-0000-0000-00004F000000}"/>
    <cellStyle name="20% - Ênfase1 16" xfId="81" xr:uid="{00000000-0005-0000-0000-000050000000}"/>
    <cellStyle name="20% - Ênfase1 17" xfId="82" xr:uid="{00000000-0005-0000-0000-000051000000}"/>
    <cellStyle name="20% - Ênfase1 2" xfId="83" xr:uid="{00000000-0005-0000-0000-000052000000}"/>
    <cellStyle name="20% - Ênfase1 2 2" xfId="84" xr:uid="{00000000-0005-0000-0000-000053000000}"/>
    <cellStyle name="20% - Ênfase1 3" xfId="85" xr:uid="{00000000-0005-0000-0000-000054000000}"/>
    <cellStyle name="20% - Ênfase1 3 2" xfId="86" xr:uid="{00000000-0005-0000-0000-000055000000}"/>
    <cellStyle name="20% - Ênfase1 3 3" xfId="87" xr:uid="{00000000-0005-0000-0000-000056000000}"/>
    <cellStyle name="20% - Ênfase1 4" xfId="88" xr:uid="{00000000-0005-0000-0000-000057000000}"/>
    <cellStyle name="20% - Ênfase1 4 2" xfId="89" xr:uid="{00000000-0005-0000-0000-000058000000}"/>
    <cellStyle name="20% - Ênfase1 4 3" xfId="90" xr:uid="{00000000-0005-0000-0000-000059000000}"/>
    <cellStyle name="20% - Ênfase1 5" xfId="91" xr:uid="{00000000-0005-0000-0000-00005A000000}"/>
    <cellStyle name="20% - Ênfase1 5 2" xfId="92" xr:uid="{00000000-0005-0000-0000-00005B000000}"/>
    <cellStyle name="20% - Ênfase1 5 3" xfId="93" xr:uid="{00000000-0005-0000-0000-00005C000000}"/>
    <cellStyle name="20% - Ênfase1 6" xfId="94" xr:uid="{00000000-0005-0000-0000-00005D000000}"/>
    <cellStyle name="20% - Ênfase1 6 2" xfId="95" xr:uid="{00000000-0005-0000-0000-00005E000000}"/>
    <cellStyle name="20% - Ênfase1 6 3" xfId="96" xr:uid="{00000000-0005-0000-0000-00005F000000}"/>
    <cellStyle name="20% - Ênfase1 7" xfId="97" xr:uid="{00000000-0005-0000-0000-000060000000}"/>
    <cellStyle name="20% - Ênfase1 7 2" xfId="98" xr:uid="{00000000-0005-0000-0000-000061000000}"/>
    <cellStyle name="20% - Ênfase1 7 3" xfId="99" xr:uid="{00000000-0005-0000-0000-000062000000}"/>
    <cellStyle name="20% - Ênfase1 8" xfId="100" xr:uid="{00000000-0005-0000-0000-000063000000}"/>
    <cellStyle name="20% - Ênfase1 8 2" xfId="101" xr:uid="{00000000-0005-0000-0000-000064000000}"/>
    <cellStyle name="20% - Ênfase1 9" xfId="102" xr:uid="{00000000-0005-0000-0000-000065000000}"/>
    <cellStyle name="20% - Ênfase1 9 2" xfId="103" xr:uid="{00000000-0005-0000-0000-000066000000}"/>
    <cellStyle name="20% - Ênfase2 10" xfId="104" xr:uid="{00000000-0005-0000-0000-000067000000}"/>
    <cellStyle name="20% - Ênfase2 10 2" xfId="105" xr:uid="{00000000-0005-0000-0000-000068000000}"/>
    <cellStyle name="20% - Ênfase2 11" xfId="106" xr:uid="{00000000-0005-0000-0000-000069000000}"/>
    <cellStyle name="20% - Ênfase2 11 2" xfId="107" xr:uid="{00000000-0005-0000-0000-00006A000000}"/>
    <cellStyle name="20% - Ênfase2 12" xfId="108" xr:uid="{00000000-0005-0000-0000-00006B000000}"/>
    <cellStyle name="20% - Ênfase2 12 2" xfId="109" xr:uid="{00000000-0005-0000-0000-00006C000000}"/>
    <cellStyle name="20% - Ênfase2 13" xfId="110" xr:uid="{00000000-0005-0000-0000-00006D000000}"/>
    <cellStyle name="20% - Ênfase2 14" xfId="111" xr:uid="{00000000-0005-0000-0000-00006E000000}"/>
    <cellStyle name="20% - Ênfase2 15" xfId="112" xr:uid="{00000000-0005-0000-0000-00006F000000}"/>
    <cellStyle name="20% - Ênfase2 16" xfId="113" xr:uid="{00000000-0005-0000-0000-000070000000}"/>
    <cellStyle name="20% - Ênfase2 17" xfId="114" xr:uid="{00000000-0005-0000-0000-000071000000}"/>
    <cellStyle name="20% - Ênfase2 2" xfId="115" xr:uid="{00000000-0005-0000-0000-000072000000}"/>
    <cellStyle name="20% - Ênfase2 2 2" xfId="116" xr:uid="{00000000-0005-0000-0000-000073000000}"/>
    <cellStyle name="20% - Ênfase2 3" xfId="117" xr:uid="{00000000-0005-0000-0000-000074000000}"/>
    <cellStyle name="20% - Ênfase2 3 2" xfId="118" xr:uid="{00000000-0005-0000-0000-000075000000}"/>
    <cellStyle name="20% - Ênfase2 3 3" xfId="119" xr:uid="{00000000-0005-0000-0000-000076000000}"/>
    <cellStyle name="20% - Ênfase2 4" xfId="120" xr:uid="{00000000-0005-0000-0000-000077000000}"/>
    <cellStyle name="20% - Ênfase2 4 2" xfId="121" xr:uid="{00000000-0005-0000-0000-000078000000}"/>
    <cellStyle name="20% - Ênfase2 4 3" xfId="122" xr:uid="{00000000-0005-0000-0000-000079000000}"/>
    <cellStyle name="20% - Ênfase2 5" xfId="123" xr:uid="{00000000-0005-0000-0000-00007A000000}"/>
    <cellStyle name="20% - Ênfase2 5 2" xfId="124" xr:uid="{00000000-0005-0000-0000-00007B000000}"/>
    <cellStyle name="20% - Ênfase2 5 3" xfId="125" xr:uid="{00000000-0005-0000-0000-00007C000000}"/>
    <cellStyle name="20% - Ênfase2 6" xfId="126" xr:uid="{00000000-0005-0000-0000-00007D000000}"/>
    <cellStyle name="20% - Ênfase2 6 2" xfId="127" xr:uid="{00000000-0005-0000-0000-00007E000000}"/>
    <cellStyle name="20% - Ênfase2 6 3" xfId="128" xr:uid="{00000000-0005-0000-0000-00007F000000}"/>
    <cellStyle name="20% - Ênfase2 7" xfId="129" xr:uid="{00000000-0005-0000-0000-000080000000}"/>
    <cellStyle name="20% - Ênfase2 7 2" xfId="130" xr:uid="{00000000-0005-0000-0000-000081000000}"/>
    <cellStyle name="20% - Ênfase2 7 3" xfId="131" xr:uid="{00000000-0005-0000-0000-000082000000}"/>
    <cellStyle name="20% - Ênfase2 8" xfId="132" xr:uid="{00000000-0005-0000-0000-000083000000}"/>
    <cellStyle name="20% - Ênfase2 8 2" xfId="133" xr:uid="{00000000-0005-0000-0000-000084000000}"/>
    <cellStyle name="20% - Ênfase2 9" xfId="134" xr:uid="{00000000-0005-0000-0000-000085000000}"/>
    <cellStyle name="20% - Ênfase2 9 2" xfId="135" xr:uid="{00000000-0005-0000-0000-000086000000}"/>
    <cellStyle name="20% - Ênfase3 10" xfId="136" xr:uid="{00000000-0005-0000-0000-000087000000}"/>
    <cellStyle name="20% - Ênfase3 10 2" xfId="137" xr:uid="{00000000-0005-0000-0000-000088000000}"/>
    <cellStyle name="20% - Ênfase3 11" xfId="138" xr:uid="{00000000-0005-0000-0000-000089000000}"/>
    <cellStyle name="20% - Ênfase3 11 2" xfId="139" xr:uid="{00000000-0005-0000-0000-00008A000000}"/>
    <cellStyle name="20% - Ênfase3 12" xfId="140" xr:uid="{00000000-0005-0000-0000-00008B000000}"/>
    <cellStyle name="20% - Ênfase3 12 2" xfId="141" xr:uid="{00000000-0005-0000-0000-00008C000000}"/>
    <cellStyle name="20% - Ênfase3 13" xfId="142" xr:uid="{00000000-0005-0000-0000-00008D000000}"/>
    <cellStyle name="20% - Ênfase3 14" xfId="143" xr:uid="{00000000-0005-0000-0000-00008E000000}"/>
    <cellStyle name="20% - Ênfase3 15" xfId="144" xr:uid="{00000000-0005-0000-0000-00008F000000}"/>
    <cellStyle name="20% - Ênfase3 16" xfId="145" xr:uid="{00000000-0005-0000-0000-000090000000}"/>
    <cellStyle name="20% - Ênfase3 17" xfId="146" xr:uid="{00000000-0005-0000-0000-000091000000}"/>
    <cellStyle name="20% - Ênfase3 2" xfId="147" xr:uid="{00000000-0005-0000-0000-000092000000}"/>
    <cellStyle name="20% - Ênfase3 2 2" xfId="148" xr:uid="{00000000-0005-0000-0000-000093000000}"/>
    <cellStyle name="20% - Ênfase3 3" xfId="149" xr:uid="{00000000-0005-0000-0000-000094000000}"/>
    <cellStyle name="20% - Ênfase3 3 2" xfId="150" xr:uid="{00000000-0005-0000-0000-000095000000}"/>
    <cellStyle name="20% - Ênfase3 3 3" xfId="151" xr:uid="{00000000-0005-0000-0000-000096000000}"/>
    <cellStyle name="20% - Ênfase3 4" xfId="152" xr:uid="{00000000-0005-0000-0000-000097000000}"/>
    <cellStyle name="20% - Ênfase3 4 2" xfId="153" xr:uid="{00000000-0005-0000-0000-000098000000}"/>
    <cellStyle name="20% - Ênfase3 4 3" xfId="154" xr:uid="{00000000-0005-0000-0000-000099000000}"/>
    <cellStyle name="20% - Ênfase3 5" xfId="155" xr:uid="{00000000-0005-0000-0000-00009A000000}"/>
    <cellStyle name="20% - Ênfase3 5 2" xfId="156" xr:uid="{00000000-0005-0000-0000-00009B000000}"/>
    <cellStyle name="20% - Ênfase3 5 3" xfId="157" xr:uid="{00000000-0005-0000-0000-00009C000000}"/>
    <cellStyle name="20% - Ênfase3 6" xfId="158" xr:uid="{00000000-0005-0000-0000-00009D000000}"/>
    <cellStyle name="20% - Ênfase3 6 2" xfId="159" xr:uid="{00000000-0005-0000-0000-00009E000000}"/>
    <cellStyle name="20% - Ênfase3 6 3" xfId="160" xr:uid="{00000000-0005-0000-0000-00009F000000}"/>
    <cellStyle name="20% - Ênfase3 7" xfId="161" xr:uid="{00000000-0005-0000-0000-0000A0000000}"/>
    <cellStyle name="20% - Ênfase3 7 2" xfId="162" xr:uid="{00000000-0005-0000-0000-0000A1000000}"/>
    <cellStyle name="20% - Ênfase3 7 3" xfId="163" xr:uid="{00000000-0005-0000-0000-0000A2000000}"/>
    <cellStyle name="20% - Ênfase3 8" xfId="164" xr:uid="{00000000-0005-0000-0000-0000A3000000}"/>
    <cellStyle name="20% - Ênfase3 8 2" xfId="165" xr:uid="{00000000-0005-0000-0000-0000A4000000}"/>
    <cellStyle name="20% - Ênfase3 9" xfId="166" xr:uid="{00000000-0005-0000-0000-0000A5000000}"/>
    <cellStyle name="20% - Ênfase3 9 2" xfId="167" xr:uid="{00000000-0005-0000-0000-0000A6000000}"/>
    <cellStyle name="20% - Ênfase4 10" xfId="168" xr:uid="{00000000-0005-0000-0000-0000A7000000}"/>
    <cellStyle name="20% - Ênfase4 10 2" xfId="169" xr:uid="{00000000-0005-0000-0000-0000A8000000}"/>
    <cellStyle name="20% - Ênfase4 11" xfId="170" xr:uid="{00000000-0005-0000-0000-0000A9000000}"/>
    <cellStyle name="20% - Ênfase4 11 2" xfId="171" xr:uid="{00000000-0005-0000-0000-0000AA000000}"/>
    <cellStyle name="20% - Ênfase4 12" xfId="172" xr:uid="{00000000-0005-0000-0000-0000AB000000}"/>
    <cellStyle name="20% - Ênfase4 12 2" xfId="173" xr:uid="{00000000-0005-0000-0000-0000AC000000}"/>
    <cellStyle name="20% - Ênfase4 13" xfId="174" xr:uid="{00000000-0005-0000-0000-0000AD000000}"/>
    <cellStyle name="20% - Ênfase4 14" xfId="175" xr:uid="{00000000-0005-0000-0000-0000AE000000}"/>
    <cellStyle name="20% - Ênfase4 15" xfId="176" xr:uid="{00000000-0005-0000-0000-0000AF000000}"/>
    <cellStyle name="20% - Ênfase4 16" xfId="177" xr:uid="{00000000-0005-0000-0000-0000B0000000}"/>
    <cellStyle name="20% - Ênfase4 17" xfId="178" xr:uid="{00000000-0005-0000-0000-0000B1000000}"/>
    <cellStyle name="20% - Ênfase4 2" xfId="179" xr:uid="{00000000-0005-0000-0000-0000B2000000}"/>
    <cellStyle name="20% - Ênfase4 2 2" xfId="180" xr:uid="{00000000-0005-0000-0000-0000B3000000}"/>
    <cellStyle name="20% - Ênfase4 3" xfId="181" xr:uid="{00000000-0005-0000-0000-0000B4000000}"/>
    <cellStyle name="20% - Ênfase4 3 2" xfId="182" xr:uid="{00000000-0005-0000-0000-0000B5000000}"/>
    <cellStyle name="20% - Ênfase4 3 3" xfId="183" xr:uid="{00000000-0005-0000-0000-0000B6000000}"/>
    <cellStyle name="20% - Ênfase4 4" xfId="184" xr:uid="{00000000-0005-0000-0000-0000B7000000}"/>
    <cellStyle name="20% - Ênfase4 4 2" xfId="185" xr:uid="{00000000-0005-0000-0000-0000B8000000}"/>
    <cellStyle name="20% - Ênfase4 4 3" xfId="186" xr:uid="{00000000-0005-0000-0000-0000B9000000}"/>
    <cellStyle name="20% - Ênfase4 5" xfId="187" xr:uid="{00000000-0005-0000-0000-0000BA000000}"/>
    <cellStyle name="20% - Ênfase4 5 2" xfId="188" xr:uid="{00000000-0005-0000-0000-0000BB000000}"/>
    <cellStyle name="20% - Ênfase4 5 3" xfId="189" xr:uid="{00000000-0005-0000-0000-0000BC000000}"/>
    <cellStyle name="20% - Ênfase4 6" xfId="190" xr:uid="{00000000-0005-0000-0000-0000BD000000}"/>
    <cellStyle name="20% - Ênfase4 6 2" xfId="191" xr:uid="{00000000-0005-0000-0000-0000BE000000}"/>
    <cellStyle name="20% - Ênfase4 6 3" xfId="192" xr:uid="{00000000-0005-0000-0000-0000BF000000}"/>
    <cellStyle name="20% - Ênfase4 7" xfId="193" xr:uid="{00000000-0005-0000-0000-0000C0000000}"/>
    <cellStyle name="20% - Ênfase4 7 2" xfId="194" xr:uid="{00000000-0005-0000-0000-0000C1000000}"/>
    <cellStyle name="20% - Ênfase4 7 3" xfId="195" xr:uid="{00000000-0005-0000-0000-0000C2000000}"/>
    <cellStyle name="20% - Ênfase4 8" xfId="196" xr:uid="{00000000-0005-0000-0000-0000C3000000}"/>
    <cellStyle name="20% - Ênfase4 8 2" xfId="197" xr:uid="{00000000-0005-0000-0000-0000C4000000}"/>
    <cellStyle name="20% - Ênfase4 9" xfId="198" xr:uid="{00000000-0005-0000-0000-0000C5000000}"/>
    <cellStyle name="20% - Ênfase4 9 2" xfId="199" xr:uid="{00000000-0005-0000-0000-0000C6000000}"/>
    <cellStyle name="20% - Ênfase5 10" xfId="200" xr:uid="{00000000-0005-0000-0000-0000C7000000}"/>
    <cellStyle name="20% - Ênfase5 10 2" xfId="201" xr:uid="{00000000-0005-0000-0000-0000C8000000}"/>
    <cellStyle name="20% - Ênfase5 11" xfId="202" xr:uid="{00000000-0005-0000-0000-0000C9000000}"/>
    <cellStyle name="20% - Ênfase5 11 2" xfId="203" xr:uid="{00000000-0005-0000-0000-0000CA000000}"/>
    <cellStyle name="20% - Ênfase5 12" xfId="204" xr:uid="{00000000-0005-0000-0000-0000CB000000}"/>
    <cellStyle name="20% - Ênfase5 12 2" xfId="205" xr:uid="{00000000-0005-0000-0000-0000CC000000}"/>
    <cellStyle name="20% - Ênfase5 13" xfId="206" xr:uid="{00000000-0005-0000-0000-0000CD000000}"/>
    <cellStyle name="20% - Ênfase5 14" xfId="207" xr:uid="{00000000-0005-0000-0000-0000CE000000}"/>
    <cellStyle name="20% - Ênfase5 15" xfId="208" xr:uid="{00000000-0005-0000-0000-0000CF000000}"/>
    <cellStyle name="20% - Ênfase5 16" xfId="209" xr:uid="{00000000-0005-0000-0000-0000D0000000}"/>
    <cellStyle name="20% - Ênfase5 17" xfId="210" xr:uid="{00000000-0005-0000-0000-0000D1000000}"/>
    <cellStyle name="20% - Ênfase5 2" xfId="211" xr:uid="{00000000-0005-0000-0000-0000D2000000}"/>
    <cellStyle name="20% - Ênfase5 2 2" xfId="212" xr:uid="{00000000-0005-0000-0000-0000D3000000}"/>
    <cellStyle name="20% - Ênfase5 3" xfId="213" xr:uid="{00000000-0005-0000-0000-0000D4000000}"/>
    <cellStyle name="20% - Ênfase5 3 2" xfId="214" xr:uid="{00000000-0005-0000-0000-0000D5000000}"/>
    <cellStyle name="20% - Ênfase5 3 3" xfId="215" xr:uid="{00000000-0005-0000-0000-0000D6000000}"/>
    <cellStyle name="20% - Ênfase5 4" xfId="216" xr:uid="{00000000-0005-0000-0000-0000D7000000}"/>
    <cellStyle name="20% - Ênfase5 4 2" xfId="217" xr:uid="{00000000-0005-0000-0000-0000D8000000}"/>
    <cellStyle name="20% - Ênfase5 4 3" xfId="218" xr:uid="{00000000-0005-0000-0000-0000D9000000}"/>
    <cellStyle name="20% - Ênfase5 5" xfId="219" xr:uid="{00000000-0005-0000-0000-0000DA000000}"/>
    <cellStyle name="20% - Ênfase5 5 2" xfId="220" xr:uid="{00000000-0005-0000-0000-0000DB000000}"/>
    <cellStyle name="20% - Ênfase5 5 3" xfId="221" xr:uid="{00000000-0005-0000-0000-0000DC000000}"/>
    <cellStyle name="20% - Ênfase5 6" xfId="222" xr:uid="{00000000-0005-0000-0000-0000DD000000}"/>
    <cellStyle name="20% - Ênfase5 6 2" xfId="223" xr:uid="{00000000-0005-0000-0000-0000DE000000}"/>
    <cellStyle name="20% - Ênfase5 6 3" xfId="224" xr:uid="{00000000-0005-0000-0000-0000DF000000}"/>
    <cellStyle name="20% - Ênfase5 7" xfId="225" xr:uid="{00000000-0005-0000-0000-0000E0000000}"/>
    <cellStyle name="20% - Ênfase5 7 2" xfId="226" xr:uid="{00000000-0005-0000-0000-0000E1000000}"/>
    <cellStyle name="20% - Ênfase5 7 3" xfId="227" xr:uid="{00000000-0005-0000-0000-0000E2000000}"/>
    <cellStyle name="20% - Ênfase5 8" xfId="228" xr:uid="{00000000-0005-0000-0000-0000E3000000}"/>
    <cellStyle name="20% - Ênfase5 8 2" xfId="229" xr:uid="{00000000-0005-0000-0000-0000E4000000}"/>
    <cellStyle name="20% - Ênfase5 9" xfId="230" xr:uid="{00000000-0005-0000-0000-0000E5000000}"/>
    <cellStyle name="20% - Ênfase5 9 2" xfId="231" xr:uid="{00000000-0005-0000-0000-0000E6000000}"/>
    <cellStyle name="20% - Ênfase6 10" xfId="232" xr:uid="{00000000-0005-0000-0000-0000E7000000}"/>
    <cellStyle name="20% - Ênfase6 10 2" xfId="233" xr:uid="{00000000-0005-0000-0000-0000E8000000}"/>
    <cellStyle name="20% - Ênfase6 11" xfId="234" xr:uid="{00000000-0005-0000-0000-0000E9000000}"/>
    <cellStyle name="20% - Ênfase6 11 2" xfId="235" xr:uid="{00000000-0005-0000-0000-0000EA000000}"/>
    <cellStyle name="20% - Ênfase6 12" xfId="236" xr:uid="{00000000-0005-0000-0000-0000EB000000}"/>
    <cellStyle name="20% - Ênfase6 12 2" xfId="237" xr:uid="{00000000-0005-0000-0000-0000EC000000}"/>
    <cellStyle name="20% - Ênfase6 13" xfId="238" xr:uid="{00000000-0005-0000-0000-0000ED000000}"/>
    <cellStyle name="20% - Ênfase6 14" xfId="239" xr:uid="{00000000-0005-0000-0000-0000EE000000}"/>
    <cellStyle name="20% - Ênfase6 15" xfId="240" xr:uid="{00000000-0005-0000-0000-0000EF000000}"/>
    <cellStyle name="20% - Ênfase6 16" xfId="241" xr:uid="{00000000-0005-0000-0000-0000F0000000}"/>
    <cellStyle name="20% - Ênfase6 17" xfId="242" xr:uid="{00000000-0005-0000-0000-0000F1000000}"/>
    <cellStyle name="20% - Ênfase6 2" xfId="243" xr:uid="{00000000-0005-0000-0000-0000F2000000}"/>
    <cellStyle name="20% - Ênfase6 2 2" xfId="244" xr:uid="{00000000-0005-0000-0000-0000F3000000}"/>
    <cellStyle name="20% - Ênfase6 3" xfId="245" xr:uid="{00000000-0005-0000-0000-0000F4000000}"/>
    <cellStyle name="20% - Ênfase6 3 2" xfId="246" xr:uid="{00000000-0005-0000-0000-0000F5000000}"/>
    <cellStyle name="20% - Ênfase6 3 3" xfId="247" xr:uid="{00000000-0005-0000-0000-0000F6000000}"/>
    <cellStyle name="20% - Ênfase6 4" xfId="248" xr:uid="{00000000-0005-0000-0000-0000F7000000}"/>
    <cellStyle name="20% - Ênfase6 4 2" xfId="249" xr:uid="{00000000-0005-0000-0000-0000F8000000}"/>
    <cellStyle name="20% - Ênfase6 4 3" xfId="250" xr:uid="{00000000-0005-0000-0000-0000F9000000}"/>
    <cellStyle name="20% - Ênfase6 5" xfId="251" xr:uid="{00000000-0005-0000-0000-0000FA000000}"/>
    <cellStyle name="20% - Ênfase6 5 2" xfId="252" xr:uid="{00000000-0005-0000-0000-0000FB000000}"/>
    <cellStyle name="20% - Ênfase6 5 3" xfId="253" xr:uid="{00000000-0005-0000-0000-0000FC000000}"/>
    <cellStyle name="20% - Ênfase6 6" xfId="254" xr:uid="{00000000-0005-0000-0000-0000FD000000}"/>
    <cellStyle name="20% - Ênfase6 6 2" xfId="255" xr:uid="{00000000-0005-0000-0000-0000FE000000}"/>
    <cellStyle name="20% - Ênfase6 6 3" xfId="256" xr:uid="{00000000-0005-0000-0000-0000FF000000}"/>
    <cellStyle name="20% - Ênfase6 7" xfId="257" xr:uid="{00000000-0005-0000-0000-000000010000}"/>
    <cellStyle name="20% - Ênfase6 7 2" xfId="258" xr:uid="{00000000-0005-0000-0000-000001010000}"/>
    <cellStyle name="20% - Ênfase6 7 3" xfId="259" xr:uid="{00000000-0005-0000-0000-000002010000}"/>
    <cellStyle name="20% - Ênfase6 8" xfId="260" xr:uid="{00000000-0005-0000-0000-000003010000}"/>
    <cellStyle name="20% - Ênfase6 8 2" xfId="261" xr:uid="{00000000-0005-0000-0000-000004010000}"/>
    <cellStyle name="20% - Ênfase6 9" xfId="262" xr:uid="{00000000-0005-0000-0000-000005010000}"/>
    <cellStyle name="20% - Ênfase6 9 2" xfId="263" xr:uid="{00000000-0005-0000-0000-000006010000}"/>
    <cellStyle name="40% - Accent1" xfId="264" xr:uid="{00000000-0005-0000-0000-000007010000}"/>
    <cellStyle name="40% - Accent1 2" xfId="265" xr:uid="{00000000-0005-0000-0000-000008010000}"/>
    <cellStyle name="40% - Accent1 2 2" xfId="266" xr:uid="{00000000-0005-0000-0000-000009010000}"/>
    <cellStyle name="40% - Accent1 2 2 2" xfId="267" xr:uid="{00000000-0005-0000-0000-00000A010000}"/>
    <cellStyle name="40% - Accent1 2 3" xfId="268" xr:uid="{00000000-0005-0000-0000-00000B010000}"/>
    <cellStyle name="40% - Accent1 2 3 2" xfId="269" xr:uid="{00000000-0005-0000-0000-00000C010000}"/>
    <cellStyle name="40% - Accent1 2 4" xfId="270" xr:uid="{00000000-0005-0000-0000-00000D010000}"/>
    <cellStyle name="40% - Accent1 2 4 2" xfId="271" xr:uid="{00000000-0005-0000-0000-00000E010000}"/>
    <cellStyle name="40% - Accent1 2 5" xfId="272" xr:uid="{00000000-0005-0000-0000-00000F010000}"/>
    <cellStyle name="40% - Accent1 2 5 2" xfId="273" xr:uid="{00000000-0005-0000-0000-000010010000}"/>
    <cellStyle name="40% - Accent1 2 6" xfId="274" xr:uid="{00000000-0005-0000-0000-000011010000}"/>
    <cellStyle name="40% - Accent2" xfId="275" xr:uid="{00000000-0005-0000-0000-000012010000}"/>
    <cellStyle name="40% - Accent2 2" xfId="276" xr:uid="{00000000-0005-0000-0000-000013010000}"/>
    <cellStyle name="40% - Accent2 2 2" xfId="277" xr:uid="{00000000-0005-0000-0000-000014010000}"/>
    <cellStyle name="40% - Accent2 2 2 2" xfId="278" xr:uid="{00000000-0005-0000-0000-000015010000}"/>
    <cellStyle name="40% - Accent2 2 3" xfId="279" xr:uid="{00000000-0005-0000-0000-000016010000}"/>
    <cellStyle name="40% - Accent2 2 3 2" xfId="280" xr:uid="{00000000-0005-0000-0000-000017010000}"/>
    <cellStyle name="40% - Accent2 2 4" xfId="281" xr:uid="{00000000-0005-0000-0000-000018010000}"/>
    <cellStyle name="40% - Accent2 2 4 2" xfId="282" xr:uid="{00000000-0005-0000-0000-000019010000}"/>
    <cellStyle name="40% - Accent2 2 5" xfId="283" xr:uid="{00000000-0005-0000-0000-00001A010000}"/>
    <cellStyle name="40% - Accent2 2 5 2" xfId="284" xr:uid="{00000000-0005-0000-0000-00001B010000}"/>
    <cellStyle name="40% - Accent2 2 6" xfId="285" xr:uid="{00000000-0005-0000-0000-00001C010000}"/>
    <cellStyle name="40% - Accent3" xfId="286" xr:uid="{00000000-0005-0000-0000-00001D010000}"/>
    <cellStyle name="40% - Accent3 2" xfId="287" xr:uid="{00000000-0005-0000-0000-00001E010000}"/>
    <cellStyle name="40% - Accent3 2 2" xfId="288" xr:uid="{00000000-0005-0000-0000-00001F010000}"/>
    <cellStyle name="40% - Accent3 2 2 2" xfId="289" xr:uid="{00000000-0005-0000-0000-000020010000}"/>
    <cellStyle name="40% - Accent3 2 3" xfId="290" xr:uid="{00000000-0005-0000-0000-000021010000}"/>
    <cellStyle name="40% - Accent3 2 3 2" xfId="291" xr:uid="{00000000-0005-0000-0000-000022010000}"/>
    <cellStyle name="40% - Accent3 2 4" xfId="292" xr:uid="{00000000-0005-0000-0000-000023010000}"/>
    <cellStyle name="40% - Accent3 2 4 2" xfId="293" xr:uid="{00000000-0005-0000-0000-000024010000}"/>
    <cellStyle name="40% - Accent3 2 5" xfId="294" xr:uid="{00000000-0005-0000-0000-000025010000}"/>
    <cellStyle name="40% - Accent3 2 5 2" xfId="295" xr:uid="{00000000-0005-0000-0000-000026010000}"/>
    <cellStyle name="40% - Accent3 2 6" xfId="296" xr:uid="{00000000-0005-0000-0000-000027010000}"/>
    <cellStyle name="40% - Accent3 3" xfId="297" xr:uid="{00000000-0005-0000-0000-000028010000}"/>
    <cellStyle name="40% - Accent4" xfId="298" xr:uid="{00000000-0005-0000-0000-000029010000}"/>
    <cellStyle name="40% - Accent4 2" xfId="299" xr:uid="{00000000-0005-0000-0000-00002A010000}"/>
    <cellStyle name="40% - Accent4 2 2" xfId="300" xr:uid="{00000000-0005-0000-0000-00002B010000}"/>
    <cellStyle name="40% - Accent4 2 2 2" xfId="301" xr:uid="{00000000-0005-0000-0000-00002C010000}"/>
    <cellStyle name="40% - Accent4 2 3" xfId="302" xr:uid="{00000000-0005-0000-0000-00002D010000}"/>
    <cellStyle name="40% - Accent4 2 3 2" xfId="303" xr:uid="{00000000-0005-0000-0000-00002E010000}"/>
    <cellStyle name="40% - Accent4 2 4" xfId="304" xr:uid="{00000000-0005-0000-0000-00002F010000}"/>
    <cellStyle name="40% - Accent4 2 4 2" xfId="305" xr:uid="{00000000-0005-0000-0000-000030010000}"/>
    <cellStyle name="40% - Accent4 2 5" xfId="306" xr:uid="{00000000-0005-0000-0000-000031010000}"/>
    <cellStyle name="40% - Accent4 2 5 2" xfId="307" xr:uid="{00000000-0005-0000-0000-000032010000}"/>
    <cellStyle name="40% - Accent4 2 6" xfId="308" xr:uid="{00000000-0005-0000-0000-000033010000}"/>
    <cellStyle name="40% - Accent5" xfId="309" xr:uid="{00000000-0005-0000-0000-000034010000}"/>
    <cellStyle name="40% - Accent5 2" xfId="310" xr:uid="{00000000-0005-0000-0000-000035010000}"/>
    <cellStyle name="40% - Accent5 2 2" xfId="311" xr:uid="{00000000-0005-0000-0000-000036010000}"/>
    <cellStyle name="40% - Accent5 2 2 2" xfId="312" xr:uid="{00000000-0005-0000-0000-000037010000}"/>
    <cellStyle name="40% - Accent5 2 3" xfId="313" xr:uid="{00000000-0005-0000-0000-000038010000}"/>
    <cellStyle name="40% - Accent5 2 3 2" xfId="314" xr:uid="{00000000-0005-0000-0000-000039010000}"/>
    <cellStyle name="40% - Accent5 2 4" xfId="315" xr:uid="{00000000-0005-0000-0000-00003A010000}"/>
    <cellStyle name="40% - Accent5 2 4 2" xfId="316" xr:uid="{00000000-0005-0000-0000-00003B010000}"/>
    <cellStyle name="40% - Accent5 2 5" xfId="317" xr:uid="{00000000-0005-0000-0000-00003C010000}"/>
    <cellStyle name="40% - Accent5 2 5 2" xfId="318" xr:uid="{00000000-0005-0000-0000-00003D010000}"/>
    <cellStyle name="40% - Accent5 2 6" xfId="319" xr:uid="{00000000-0005-0000-0000-00003E010000}"/>
    <cellStyle name="40% - Accent6" xfId="320" xr:uid="{00000000-0005-0000-0000-00003F010000}"/>
    <cellStyle name="40% - Accent6 2" xfId="321" xr:uid="{00000000-0005-0000-0000-000040010000}"/>
    <cellStyle name="40% - Accent6 2 2" xfId="322" xr:uid="{00000000-0005-0000-0000-000041010000}"/>
    <cellStyle name="40% - Accent6 2 2 2" xfId="323" xr:uid="{00000000-0005-0000-0000-000042010000}"/>
    <cellStyle name="40% - Accent6 2 3" xfId="324" xr:uid="{00000000-0005-0000-0000-000043010000}"/>
    <cellStyle name="40% - Accent6 2 3 2" xfId="325" xr:uid="{00000000-0005-0000-0000-000044010000}"/>
    <cellStyle name="40% - Accent6 2 4" xfId="326" xr:uid="{00000000-0005-0000-0000-000045010000}"/>
    <cellStyle name="40% - Accent6 2 4 2" xfId="327" xr:uid="{00000000-0005-0000-0000-000046010000}"/>
    <cellStyle name="40% - Accent6 2 5" xfId="328" xr:uid="{00000000-0005-0000-0000-000047010000}"/>
    <cellStyle name="40% - Accent6 2 5 2" xfId="329" xr:uid="{00000000-0005-0000-0000-000048010000}"/>
    <cellStyle name="40% - Accent6 2 6" xfId="330" xr:uid="{00000000-0005-0000-0000-000049010000}"/>
    <cellStyle name="40% - Ênfase1 10" xfId="331" xr:uid="{00000000-0005-0000-0000-00004A010000}"/>
    <cellStyle name="40% - Ênfase1 10 2" xfId="332" xr:uid="{00000000-0005-0000-0000-00004B010000}"/>
    <cellStyle name="40% - Ênfase1 11" xfId="333" xr:uid="{00000000-0005-0000-0000-00004C010000}"/>
    <cellStyle name="40% - Ênfase1 11 2" xfId="334" xr:uid="{00000000-0005-0000-0000-00004D010000}"/>
    <cellStyle name="40% - Ênfase1 12" xfId="335" xr:uid="{00000000-0005-0000-0000-00004E010000}"/>
    <cellStyle name="40% - Ênfase1 12 2" xfId="336" xr:uid="{00000000-0005-0000-0000-00004F010000}"/>
    <cellStyle name="40% - Ênfase1 13" xfId="337" xr:uid="{00000000-0005-0000-0000-000050010000}"/>
    <cellStyle name="40% - Ênfase1 14" xfId="338" xr:uid="{00000000-0005-0000-0000-000051010000}"/>
    <cellStyle name="40% - Ênfase1 15" xfId="339" xr:uid="{00000000-0005-0000-0000-000052010000}"/>
    <cellStyle name="40% - Ênfase1 16" xfId="340" xr:uid="{00000000-0005-0000-0000-000053010000}"/>
    <cellStyle name="40% - Ênfase1 17" xfId="341" xr:uid="{00000000-0005-0000-0000-000054010000}"/>
    <cellStyle name="40% - Ênfase1 2" xfId="342" xr:uid="{00000000-0005-0000-0000-000055010000}"/>
    <cellStyle name="40% - Ênfase1 2 2" xfId="343" xr:uid="{00000000-0005-0000-0000-000056010000}"/>
    <cellStyle name="40% - Ênfase1 3" xfId="344" xr:uid="{00000000-0005-0000-0000-000057010000}"/>
    <cellStyle name="40% - Ênfase1 3 2" xfId="345" xr:uid="{00000000-0005-0000-0000-000058010000}"/>
    <cellStyle name="40% - Ênfase1 3 3" xfId="346" xr:uid="{00000000-0005-0000-0000-000059010000}"/>
    <cellStyle name="40% - Ênfase1 4" xfId="347" xr:uid="{00000000-0005-0000-0000-00005A010000}"/>
    <cellStyle name="40% - Ênfase1 4 2" xfId="348" xr:uid="{00000000-0005-0000-0000-00005B010000}"/>
    <cellStyle name="40% - Ênfase1 4 3" xfId="349" xr:uid="{00000000-0005-0000-0000-00005C010000}"/>
    <cellStyle name="40% - Ênfase1 5" xfId="350" xr:uid="{00000000-0005-0000-0000-00005D010000}"/>
    <cellStyle name="40% - Ênfase1 5 2" xfId="351" xr:uid="{00000000-0005-0000-0000-00005E010000}"/>
    <cellStyle name="40% - Ênfase1 5 3" xfId="352" xr:uid="{00000000-0005-0000-0000-00005F010000}"/>
    <cellStyle name="40% - Ênfase1 6" xfId="353" xr:uid="{00000000-0005-0000-0000-000060010000}"/>
    <cellStyle name="40% - Ênfase1 6 2" xfId="354" xr:uid="{00000000-0005-0000-0000-000061010000}"/>
    <cellStyle name="40% - Ênfase1 6 3" xfId="355" xr:uid="{00000000-0005-0000-0000-000062010000}"/>
    <cellStyle name="40% - Ênfase1 7" xfId="356" xr:uid="{00000000-0005-0000-0000-000063010000}"/>
    <cellStyle name="40% - Ênfase1 7 2" xfId="357" xr:uid="{00000000-0005-0000-0000-000064010000}"/>
    <cellStyle name="40% - Ênfase1 7 3" xfId="358" xr:uid="{00000000-0005-0000-0000-000065010000}"/>
    <cellStyle name="40% - Ênfase1 8" xfId="359" xr:uid="{00000000-0005-0000-0000-000066010000}"/>
    <cellStyle name="40% - Ênfase1 8 2" xfId="360" xr:uid="{00000000-0005-0000-0000-000067010000}"/>
    <cellStyle name="40% - Ênfase1 9" xfId="361" xr:uid="{00000000-0005-0000-0000-000068010000}"/>
    <cellStyle name="40% - Ênfase1 9 2" xfId="362" xr:uid="{00000000-0005-0000-0000-000069010000}"/>
    <cellStyle name="40% - Ênfase2 10" xfId="363" xr:uid="{00000000-0005-0000-0000-00006A010000}"/>
    <cellStyle name="40% - Ênfase2 10 2" xfId="364" xr:uid="{00000000-0005-0000-0000-00006B010000}"/>
    <cellStyle name="40% - Ênfase2 11" xfId="365" xr:uid="{00000000-0005-0000-0000-00006C010000}"/>
    <cellStyle name="40% - Ênfase2 11 2" xfId="366" xr:uid="{00000000-0005-0000-0000-00006D010000}"/>
    <cellStyle name="40% - Ênfase2 12" xfId="367" xr:uid="{00000000-0005-0000-0000-00006E010000}"/>
    <cellStyle name="40% - Ênfase2 12 2" xfId="368" xr:uid="{00000000-0005-0000-0000-00006F010000}"/>
    <cellStyle name="40% - Ênfase2 13" xfId="369" xr:uid="{00000000-0005-0000-0000-000070010000}"/>
    <cellStyle name="40% - Ênfase2 14" xfId="370" xr:uid="{00000000-0005-0000-0000-000071010000}"/>
    <cellStyle name="40% - Ênfase2 15" xfId="371" xr:uid="{00000000-0005-0000-0000-000072010000}"/>
    <cellStyle name="40% - Ênfase2 16" xfId="372" xr:uid="{00000000-0005-0000-0000-000073010000}"/>
    <cellStyle name="40% - Ênfase2 17" xfId="373" xr:uid="{00000000-0005-0000-0000-000074010000}"/>
    <cellStyle name="40% - Ênfase2 2" xfId="374" xr:uid="{00000000-0005-0000-0000-000075010000}"/>
    <cellStyle name="40% - Ênfase2 2 2" xfId="375" xr:uid="{00000000-0005-0000-0000-000076010000}"/>
    <cellStyle name="40% - Ênfase2 3" xfId="376" xr:uid="{00000000-0005-0000-0000-000077010000}"/>
    <cellStyle name="40% - Ênfase2 3 2" xfId="377" xr:uid="{00000000-0005-0000-0000-000078010000}"/>
    <cellStyle name="40% - Ênfase2 3 3" xfId="378" xr:uid="{00000000-0005-0000-0000-000079010000}"/>
    <cellStyle name="40% - Ênfase2 4" xfId="379" xr:uid="{00000000-0005-0000-0000-00007A010000}"/>
    <cellStyle name="40% - Ênfase2 4 2" xfId="380" xr:uid="{00000000-0005-0000-0000-00007B010000}"/>
    <cellStyle name="40% - Ênfase2 4 3" xfId="381" xr:uid="{00000000-0005-0000-0000-00007C010000}"/>
    <cellStyle name="40% - Ênfase2 5" xfId="382" xr:uid="{00000000-0005-0000-0000-00007D010000}"/>
    <cellStyle name="40% - Ênfase2 5 2" xfId="383" xr:uid="{00000000-0005-0000-0000-00007E010000}"/>
    <cellStyle name="40% - Ênfase2 5 3" xfId="384" xr:uid="{00000000-0005-0000-0000-00007F010000}"/>
    <cellStyle name="40% - Ênfase2 6" xfId="385" xr:uid="{00000000-0005-0000-0000-000080010000}"/>
    <cellStyle name="40% - Ênfase2 6 2" xfId="386" xr:uid="{00000000-0005-0000-0000-000081010000}"/>
    <cellStyle name="40% - Ênfase2 6 3" xfId="387" xr:uid="{00000000-0005-0000-0000-000082010000}"/>
    <cellStyle name="40% - Ênfase2 7" xfId="388" xr:uid="{00000000-0005-0000-0000-000083010000}"/>
    <cellStyle name="40% - Ênfase2 7 2" xfId="389" xr:uid="{00000000-0005-0000-0000-000084010000}"/>
    <cellStyle name="40% - Ênfase2 7 3" xfId="390" xr:uid="{00000000-0005-0000-0000-000085010000}"/>
    <cellStyle name="40% - Ênfase2 8" xfId="391" xr:uid="{00000000-0005-0000-0000-000086010000}"/>
    <cellStyle name="40% - Ênfase2 8 2" xfId="392" xr:uid="{00000000-0005-0000-0000-000087010000}"/>
    <cellStyle name="40% - Ênfase2 9" xfId="393" xr:uid="{00000000-0005-0000-0000-000088010000}"/>
    <cellStyle name="40% - Ênfase2 9 2" xfId="394" xr:uid="{00000000-0005-0000-0000-000089010000}"/>
    <cellStyle name="40% - Ênfase3 10" xfId="395" xr:uid="{00000000-0005-0000-0000-00008A010000}"/>
    <cellStyle name="40% - Ênfase3 10 2" xfId="396" xr:uid="{00000000-0005-0000-0000-00008B010000}"/>
    <cellStyle name="40% - Ênfase3 11" xfId="397" xr:uid="{00000000-0005-0000-0000-00008C010000}"/>
    <cellStyle name="40% - Ênfase3 11 2" xfId="398" xr:uid="{00000000-0005-0000-0000-00008D010000}"/>
    <cellStyle name="40% - Ênfase3 12" xfId="399" xr:uid="{00000000-0005-0000-0000-00008E010000}"/>
    <cellStyle name="40% - Ênfase3 12 2" xfId="400" xr:uid="{00000000-0005-0000-0000-00008F010000}"/>
    <cellStyle name="40% - Ênfase3 13" xfId="401" xr:uid="{00000000-0005-0000-0000-000090010000}"/>
    <cellStyle name="40% - Ênfase3 14" xfId="402" xr:uid="{00000000-0005-0000-0000-000091010000}"/>
    <cellStyle name="40% - Ênfase3 15" xfId="403" xr:uid="{00000000-0005-0000-0000-000092010000}"/>
    <cellStyle name="40% - Ênfase3 16" xfId="404" xr:uid="{00000000-0005-0000-0000-000093010000}"/>
    <cellStyle name="40% - Ênfase3 17" xfId="405" xr:uid="{00000000-0005-0000-0000-000094010000}"/>
    <cellStyle name="40% - Ênfase3 2" xfId="406" xr:uid="{00000000-0005-0000-0000-000095010000}"/>
    <cellStyle name="40% - Ênfase3 2 2" xfId="407" xr:uid="{00000000-0005-0000-0000-000096010000}"/>
    <cellStyle name="40% - Ênfase3 3" xfId="408" xr:uid="{00000000-0005-0000-0000-000097010000}"/>
    <cellStyle name="40% - Ênfase3 3 2" xfId="409" xr:uid="{00000000-0005-0000-0000-000098010000}"/>
    <cellStyle name="40% - Ênfase3 3 3" xfId="410" xr:uid="{00000000-0005-0000-0000-000099010000}"/>
    <cellStyle name="40% - Ênfase3 4" xfId="411" xr:uid="{00000000-0005-0000-0000-00009A010000}"/>
    <cellStyle name="40% - Ênfase3 4 2" xfId="412" xr:uid="{00000000-0005-0000-0000-00009B010000}"/>
    <cellStyle name="40% - Ênfase3 4 3" xfId="413" xr:uid="{00000000-0005-0000-0000-00009C010000}"/>
    <cellStyle name="40% - Ênfase3 5" xfId="414" xr:uid="{00000000-0005-0000-0000-00009D010000}"/>
    <cellStyle name="40% - Ênfase3 5 2" xfId="415" xr:uid="{00000000-0005-0000-0000-00009E010000}"/>
    <cellStyle name="40% - Ênfase3 5 3" xfId="416" xr:uid="{00000000-0005-0000-0000-00009F010000}"/>
    <cellStyle name="40% - Ênfase3 6" xfId="417" xr:uid="{00000000-0005-0000-0000-0000A0010000}"/>
    <cellStyle name="40% - Ênfase3 6 2" xfId="418" xr:uid="{00000000-0005-0000-0000-0000A1010000}"/>
    <cellStyle name="40% - Ênfase3 6 3" xfId="419" xr:uid="{00000000-0005-0000-0000-0000A2010000}"/>
    <cellStyle name="40% - Ênfase3 7" xfId="420" xr:uid="{00000000-0005-0000-0000-0000A3010000}"/>
    <cellStyle name="40% - Ênfase3 7 2" xfId="421" xr:uid="{00000000-0005-0000-0000-0000A4010000}"/>
    <cellStyle name="40% - Ênfase3 7 3" xfId="422" xr:uid="{00000000-0005-0000-0000-0000A5010000}"/>
    <cellStyle name="40% - Ênfase3 8" xfId="423" xr:uid="{00000000-0005-0000-0000-0000A6010000}"/>
    <cellStyle name="40% - Ênfase3 8 2" xfId="424" xr:uid="{00000000-0005-0000-0000-0000A7010000}"/>
    <cellStyle name="40% - Ênfase3 9" xfId="425" xr:uid="{00000000-0005-0000-0000-0000A8010000}"/>
    <cellStyle name="40% - Ênfase3 9 2" xfId="426" xr:uid="{00000000-0005-0000-0000-0000A9010000}"/>
    <cellStyle name="40% - Ênfase4 10" xfId="427" xr:uid="{00000000-0005-0000-0000-0000AA010000}"/>
    <cellStyle name="40% - Ênfase4 10 2" xfId="428" xr:uid="{00000000-0005-0000-0000-0000AB010000}"/>
    <cellStyle name="40% - Ênfase4 11" xfId="429" xr:uid="{00000000-0005-0000-0000-0000AC010000}"/>
    <cellStyle name="40% - Ênfase4 11 2" xfId="430" xr:uid="{00000000-0005-0000-0000-0000AD010000}"/>
    <cellStyle name="40% - Ênfase4 12" xfId="431" xr:uid="{00000000-0005-0000-0000-0000AE010000}"/>
    <cellStyle name="40% - Ênfase4 12 2" xfId="432" xr:uid="{00000000-0005-0000-0000-0000AF010000}"/>
    <cellStyle name="40% - Ênfase4 13" xfId="433" xr:uid="{00000000-0005-0000-0000-0000B0010000}"/>
    <cellStyle name="40% - Ênfase4 14" xfId="434" xr:uid="{00000000-0005-0000-0000-0000B1010000}"/>
    <cellStyle name="40% - Ênfase4 15" xfId="435" xr:uid="{00000000-0005-0000-0000-0000B2010000}"/>
    <cellStyle name="40% - Ênfase4 16" xfId="436" xr:uid="{00000000-0005-0000-0000-0000B3010000}"/>
    <cellStyle name="40% - Ênfase4 17" xfId="437" xr:uid="{00000000-0005-0000-0000-0000B4010000}"/>
    <cellStyle name="40% - Ênfase4 2" xfId="438" xr:uid="{00000000-0005-0000-0000-0000B5010000}"/>
    <cellStyle name="40% - Ênfase4 2 2" xfId="439" xr:uid="{00000000-0005-0000-0000-0000B6010000}"/>
    <cellStyle name="40% - Ênfase4 3" xfId="440" xr:uid="{00000000-0005-0000-0000-0000B7010000}"/>
    <cellStyle name="40% - Ênfase4 3 2" xfId="441" xr:uid="{00000000-0005-0000-0000-0000B8010000}"/>
    <cellStyle name="40% - Ênfase4 3 3" xfId="442" xr:uid="{00000000-0005-0000-0000-0000B9010000}"/>
    <cellStyle name="40% - Ênfase4 4" xfId="443" xr:uid="{00000000-0005-0000-0000-0000BA010000}"/>
    <cellStyle name="40% - Ênfase4 4 2" xfId="444" xr:uid="{00000000-0005-0000-0000-0000BB010000}"/>
    <cellStyle name="40% - Ênfase4 4 3" xfId="445" xr:uid="{00000000-0005-0000-0000-0000BC010000}"/>
    <cellStyle name="40% - Ênfase4 5" xfId="446" xr:uid="{00000000-0005-0000-0000-0000BD010000}"/>
    <cellStyle name="40% - Ênfase4 5 2" xfId="447" xr:uid="{00000000-0005-0000-0000-0000BE010000}"/>
    <cellStyle name="40% - Ênfase4 5 3" xfId="448" xr:uid="{00000000-0005-0000-0000-0000BF010000}"/>
    <cellStyle name="40% - Ênfase4 6" xfId="449" xr:uid="{00000000-0005-0000-0000-0000C0010000}"/>
    <cellStyle name="40% - Ênfase4 6 2" xfId="450" xr:uid="{00000000-0005-0000-0000-0000C1010000}"/>
    <cellStyle name="40% - Ênfase4 6 3" xfId="451" xr:uid="{00000000-0005-0000-0000-0000C2010000}"/>
    <cellStyle name="40% - Ênfase4 7" xfId="452" xr:uid="{00000000-0005-0000-0000-0000C3010000}"/>
    <cellStyle name="40% - Ênfase4 7 2" xfId="453" xr:uid="{00000000-0005-0000-0000-0000C4010000}"/>
    <cellStyle name="40% - Ênfase4 7 3" xfId="454" xr:uid="{00000000-0005-0000-0000-0000C5010000}"/>
    <cellStyle name="40% - Ênfase4 8" xfId="455" xr:uid="{00000000-0005-0000-0000-0000C6010000}"/>
    <cellStyle name="40% - Ênfase4 8 2" xfId="456" xr:uid="{00000000-0005-0000-0000-0000C7010000}"/>
    <cellStyle name="40% - Ênfase4 9" xfId="457" xr:uid="{00000000-0005-0000-0000-0000C8010000}"/>
    <cellStyle name="40% - Ênfase4 9 2" xfId="458" xr:uid="{00000000-0005-0000-0000-0000C9010000}"/>
    <cellStyle name="40% - Ênfase5 10" xfId="459" xr:uid="{00000000-0005-0000-0000-0000CA010000}"/>
    <cellStyle name="40% - Ênfase5 10 2" xfId="460" xr:uid="{00000000-0005-0000-0000-0000CB010000}"/>
    <cellStyle name="40% - Ênfase5 11" xfId="461" xr:uid="{00000000-0005-0000-0000-0000CC010000}"/>
    <cellStyle name="40% - Ênfase5 11 2" xfId="462" xr:uid="{00000000-0005-0000-0000-0000CD010000}"/>
    <cellStyle name="40% - Ênfase5 12" xfId="463" xr:uid="{00000000-0005-0000-0000-0000CE010000}"/>
    <cellStyle name="40% - Ênfase5 12 2" xfId="464" xr:uid="{00000000-0005-0000-0000-0000CF010000}"/>
    <cellStyle name="40% - Ênfase5 13" xfId="465" xr:uid="{00000000-0005-0000-0000-0000D0010000}"/>
    <cellStyle name="40% - Ênfase5 14" xfId="466" xr:uid="{00000000-0005-0000-0000-0000D1010000}"/>
    <cellStyle name="40% - Ênfase5 15" xfId="467" xr:uid="{00000000-0005-0000-0000-0000D2010000}"/>
    <cellStyle name="40% - Ênfase5 16" xfId="468" xr:uid="{00000000-0005-0000-0000-0000D3010000}"/>
    <cellStyle name="40% - Ênfase5 17" xfId="469" xr:uid="{00000000-0005-0000-0000-0000D4010000}"/>
    <cellStyle name="40% - Ênfase5 2" xfId="470" xr:uid="{00000000-0005-0000-0000-0000D5010000}"/>
    <cellStyle name="40% - Ênfase5 2 2" xfId="471" xr:uid="{00000000-0005-0000-0000-0000D6010000}"/>
    <cellStyle name="40% - Ênfase5 3" xfId="472" xr:uid="{00000000-0005-0000-0000-0000D7010000}"/>
    <cellStyle name="40% - Ênfase5 3 2" xfId="473" xr:uid="{00000000-0005-0000-0000-0000D8010000}"/>
    <cellStyle name="40% - Ênfase5 3 3" xfId="474" xr:uid="{00000000-0005-0000-0000-0000D9010000}"/>
    <cellStyle name="40% - Ênfase5 4" xfId="475" xr:uid="{00000000-0005-0000-0000-0000DA010000}"/>
    <cellStyle name="40% - Ênfase5 4 2" xfId="476" xr:uid="{00000000-0005-0000-0000-0000DB010000}"/>
    <cellStyle name="40% - Ênfase5 4 3" xfId="477" xr:uid="{00000000-0005-0000-0000-0000DC010000}"/>
    <cellStyle name="40% - Ênfase5 5" xfId="478" xr:uid="{00000000-0005-0000-0000-0000DD010000}"/>
    <cellStyle name="40% - Ênfase5 5 2" xfId="479" xr:uid="{00000000-0005-0000-0000-0000DE010000}"/>
    <cellStyle name="40% - Ênfase5 5 3" xfId="480" xr:uid="{00000000-0005-0000-0000-0000DF010000}"/>
    <cellStyle name="40% - Ênfase5 6" xfId="481" xr:uid="{00000000-0005-0000-0000-0000E0010000}"/>
    <cellStyle name="40% - Ênfase5 6 2" xfId="482" xr:uid="{00000000-0005-0000-0000-0000E1010000}"/>
    <cellStyle name="40% - Ênfase5 6 3" xfId="483" xr:uid="{00000000-0005-0000-0000-0000E2010000}"/>
    <cellStyle name="40% - Ênfase5 7" xfId="484" xr:uid="{00000000-0005-0000-0000-0000E3010000}"/>
    <cellStyle name="40% - Ênfase5 7 2" xfId="485" xr:uid="{00000000-0005-0000-0000-0000E4010000}"/>
    <cellStyle name="40% - Ênfase5 7 3" xfId="486" xr:uid="{00000000-0005-0000-0000-0000E5010000}"/>
    <cellStyle name="40% - Ênfase5 8" xfId="487" xr:uid="{00000000-0005-0000-0000-0000E6010000}"/>
    <cellStyle name="40% - Ênfase5 8 2" xfId="488" xr:uid="{00000000-0005-0000-0000-0000E7010000}"/>
    <cellStyle name="40% - Ênfase5 9" xfId="489" xr:uid="{00000000-0005-0000-0000-0000E8010000}"/>
    <cellStyle name="40% - Ênfase5 9 2" xfId="490" xr:uid="{00000000-0005-0000-0000-0000E9010000}"/>
    <cellStyle name="40% - Ênfase6 10" xfId="491" xr:uid="{00000000-0005-0000-0000-0000EA010000}"/>
    <cellStyle name="40% - Ênfase6 10 2" xfId="492" xr:uid="{00000000-0005-0000-0000-0000EB010000}"/>
    <cellStyle name="40% - Ênfase6 11" xfId="493" xr:uid="{00000000-0005-0000-0000-0000EC010000}"/>
    <cellStyle name="40% - Ênfase6 11 2" xfId="494" xr:uid="{00000000-0005-0000-0000-0000ED010000}"/>
    <cellStyle name="40% - Ênfase6 12" xfId="495" xr:uid="{00000000-0005-0000-0000-0000EE010000}"/>
    <cellStyle name="40% - Ênfase6 12 2" xfId="496" xr:uid="{00000000-0005-0000-0000-0000EF010000}"/>
    <cellStyle name="40% - Ênfase6 13" xfId="497" xr:uid="{00000000-0005-0000-0000-0000F0010000}"/>
    <cellStyle name="40% - Ênfase6 14" xfId="498" xr:uid="{00000000-0005-0000-0000-0000F1010000}"/>
    <cellStyle name="40% - Ênfase6 15" xfId="499" xr:uid="{00000000-0005-0000-0000-0000F2010000}"/>
    <cellStyle name="40% - Ênfase6 16" xfId="500" xr:uid="{00000000-0005-0000-0000-0000F3010000}"/>
    <cellStyle name="40% - Ênfase6 17" xfId="501" xr:uid="{00000000-0005-0000-0000-0000F4010000}"/>
    <cellStyle name="40% - Ênfase6 2" xfId="502" xr:uid="{00000000-0005-0000-0000-0000F5010000}"/>
    <cellStyle name="40% - Ênfase6 2 2" xfId="503" xr:uid="{00000000-0005-0000-0000-0000F6010000}"/>
    <cellStyle name="40% - Ênfase6 3" xfId="504" xr:uid="{00000000-0005-0000-0000-0000F7010000}"/>
    <cellStyle name="40% - Ênfase6 3 2" xfId="505" xr:uid="{00000000-0005-0000-0000-0000F8010000}"/>
    <cellStyle name="40% - Ênfase6 3 3" xfId="506" xr:uid="{00000000-0005-0000-0000-0000F9010000}"/>
    <cellStyle name="40% - Ênfase6 4" xfId="507" xr:uid="{00000000-0005-0000-0000-0000FA010000}"/>
    <cellStyle name="40% - Ênfase6 4 2" xfId="508" xr:uid="{00000000-0005-0000-0000-0000FB010000}"/>
    <cellStyle name="40% - Ênfase6 4 3" xfId="509" xr:uid="{00000000-0005-0000-0000-0000FC010000}"/>
    <cellStyle name="40% - Ênfase6 5" xfId="510" xr:uid="{00000000-0005-0000-0000-0000FD010000}"/>
    <cellStyle name="40% - Ênfase6 5 2" xfId="511" xr:uid="{00000000-0005-0000-0000-0000FE010000}"/>
    <cellStyle name="40% - Ênfase6 5 3" xfId="512" xr:uid="{00000000-0005-0000-0000-0000FF010000}"/>
    <cellStyle name="40% - Ênfase6 6" xfId="513" xr:uid="{00000000-0005-0000-0000-000000020000}"/>
    <cellStyle name="40% - Ênfase6 6 2" xfId="514" xr:uid="{00000000-0005-0000-0000-000001020000}"/>
    <cellStyle name="40% - Ênfase6 6 3" xfId="515" xr:uid="{00000000-0005-0000-0000-000002020000}"/>
    <cellStyle name="40% - Ênfase6 7" xfId="516" xr:uid="{00000000-0005-0000-0000-000003020000}"/>
    <cellStyle name="40% - Ênfase6 7 2" xfId="517" xr:uid="{00000000-0005-0000-0000-000004020000}"/>
    <cellStyle name="40% - Ênfase6 7 3" xfId="518" xr:uid="{00000000-0005-0000-0000-000005020000}"/>
    <cellStyle name="40% - Ênfase6 8" xfId="519" xr:uid="{00000000-0005-0000-0000-000006020000}"/>
    <cellStyle name="40% - Ênfase6 8 2" xfId="520" xr:uid="{00000000-0005-0000-0000-000007020000}"/>
    <cellStyle name="40% - Ênfase6 9" xfId="521" xr:uid="{00000000-0005-0000-0000-000008020000}"/>
    <cellStyle name="40% - Ênfase6 9 2" xfId="522" xr:uid="{00000000-0005-0000-0000-000009020000}"/>
    <cellStyle name="60% - Accent1" xfId="523" xr:uid="{00000000-0005-0000-0000-00000A020000}"/>
    <cellStyle name="60% - Accent1 2" xfId="524" xr:uid="{00000000-0005-0000-0000-00000B020000}"/>
    <cellStyle name="60% - Accent1 3" xfId="525" xr:uid="{00000000-0005-0000-0000-00000C020000}"/>
    <cellStyle name="60% - Accent2" xfId="526" xr:uid="{00000000-0005-0000-0000-00000D020000}"/>
    <cellStyle name="60% - Accent2 2" xfId="527" xr:uid="{00000000-0005-0000-0000-00000E020000}"/>
    <cellStyle name="60% - Accent2 3" xfId="528" xr:uid="{00000000-0005-0000-0000-00000F020000}"/>
    <cellStyle name="60% - Accent3" xfId="529" xr:uid="{00000000-0005-0000-0000-000010020000}"/>
    <cellStyle name="60% - Accent3 2" xfId="530" xr:uid="{00000000-0005-0000-0000-000011020000}"/>
    <cellStyle name="60% - Accent3 3" xfId="531" xr:uid="{00000000-0005-0000-0000-000012020000}"/>
    <cellStyle name="60% - Accent3 4" xfId="532" xr:uid="{00000000-0005-0000-0000-000013020000}"/>
    <cellStyle name="60% - Accent4" xfId="533" xr:uid="{00000000-0005-0000-0000-000014020000}"/>
    <cellStyle name="60% - Accent4 2" xfId="534" xr:uid="{00000000-0005-0000-0000-000015020000}"/>
    <cellStyle name="60% - Accent4 2 2" xfId="535" xr:uid="{00000000-0005-0000-0000-000016020000}"/>
    <cellStyle name="60% - Accent4 3" xfId="536" xr:uid="{00000000-0005-0000-0000-000017020000}"/>
    <cellStyle name="60% - Accent4 4" xfId="537" xr:uid="{00000000-0005-0000-0000-000018020000}"/>
    <cellStyle name="60% - Accent5" xfId="538" xr:uid="{00000000-0005-0000-0000-000019020000}"/>
    <cellStyle name="60% - Accent5 2" xfId="539" xr:uid="{00000000-0005-0000-0000-00001A020000}"/>
    <cellStyle name="60% - Accent5 3" xfId="540" xr:uid="{00000000-0005-0000-0000-00001B020000}"/>
    <cellStyle name="60% - Accent6" xfId="541" xr:uid="{00000000-0005-0000-0000-00001C020000}"/>
    <cellStyle name="60% - Accent6 2" xfId="542" xr:uid="{00000000-0005-0000-0000-00001D020000}"/>
    <cellStyle name="60% - Accent6 3" xfId="543" xr:uid="{00000000-0005-0000-0000-00001E020000}"/>
    <cellStyle name="60% - Accent6 4" xfId="544" xr:uid="{00000000-0005-0000-0000-00001F020000}"/>
    <cellStyle name="60% - Ênfase1 2" xfId="545" xr:uid="{00000000-0005-0000-0000-000020020000}"/>
    <cellStyle name="60% - Ênfase1 3" xfId="546" xr:uid="{00000000-0005-0000-0000-000021020000}"/>
    <cellStyle name="60% - Ênfase1 4" xfId="547" xr:uid="{00000000-0005-0000-0000-000022020000}"/>
    <cellStyle name="60% - Ênfase1 5" xfId="548" xr:uid="{00000000-0005-0000-0000-000023020000}"/>
    <cellStyle name="60% - Ênfase1 6" xfId="549" xr:uid="{00000000-0005-0000-0000-000024020000}"/>
    <cellStyle name="60% - Ênfase1 7" xfId="550" xr:uid="{00000000-0005-0000-0000-000025020000}"/>
    <cellStyle name="60% - Ênfase1 8" xfId="551" xr:uid="{00000000-0005-0000-0000-000026020000}"/>
    <cellStyle name="60% - Ênfase2 2" xfId="552" xr:uid="{00000000-0005-0000-0000-000027020000}"/>
    <cellStyle name="60% - Ênfase2 3" xfId="553" xr:uid="{00000000-0005-0000-0000-000028020000}"/>
    <cellStyle name="60% - Ênfase2 4" xfId="554" xr:uid="{00000000-0005-0000-0000-000029020000}"/>
    <cellStyle name="60% - Ênfase2 5" xfId="555" xr:uid="{00000000-0005-0000-0000-00002A020000}"/>
    <cellStyle name="60% - Ênfase2 6" xfId="556" xr:uid="{00000000-0005-0000-0000-00002B020000}"/>
    <cellStyle name="60% - Ênfase2 7" xfId="557" xr:uid="{00000000-0005-0000-0000-00002C020000}"/>
    <cellStyle name="60% - Ênfase2 8" xfId="558" xr:uid="{00000000-0005-0000-0000-00002D020000}"/>
    <cellStyle name="60% - Ênfase3 2" xfId="559" xr:uid="{00000000-0005-0000-0000-00002E020000}"/>
    <cellStyle name="60% - Ênfase3 3" xfId="560" xr:uid="{00000000-0005-0000-0000-00002F020000}"/>
    <cellStyle name="60% - Ênfase3 4" xfId="561" xr:uid="{00000000-0005-0000-0000-000030020000}"/>
    <cellStyle name="60% - Ênfase3 5" xfId="562" xr:uid="{00000000-0005-0000-0000-000031020000}"/>
    <cellStyle name="60% - Ênfase3 6" xfId="563" xr:uid="{00000000-0005-0000-0000-000032020000}"/>
    <cellStyle name="60% - Ênfase3 7" xfId="564" xr:uid="{00000000-0005-0000-0000-000033020000}"/>
    <cellStyle name="60% - Ênfase3 8" xfId="565" xr:uid="{00000000-0005-0000-0000-000034020000}"/>
    <cellStyle name="60% - Ênfase4 2" xfId="566" xr:uid="{00000000-0005-0000-0000-000035020000}"/>
    <cellStyle name="60% - Ênfase4 3" xfId="567" xr:uid="{00000000-0005-0000-0000-000036020000}"/>
    <cellStyle name="60% - Ênfase4 4" xfId="568" xr:uid="{00000000-0005-0000-0000-000037020000}"/>
    <cellStyle name="60% - Ênfase4 5" xfId="569" xr:uid="{00000000-0005-0000-0000-000038020000}"/>
    <cellStyle name="60% - Ênfase4 6" xfId="570" xr:uid="{00000000-0005-0000-0000-000039020000}"/>
    <cellStyle name="60% - Ênfase4 7" xfId="571" xr:uid="{00000000-0005-0000-0000-00003A020000}"/>
    <cellStyle name="60% - Ênfase4 8" xfId="572" xr:uid="{00000000-0005-0000-0000-00003B020000}"/>
    <cellStyle name="60% - Ênfase5 2" xfId="573" xr:uid="{00000000-0005-0000-0000-00003C020000}"/>
    <cellStyle name="60% - Ênfase5 3" xfId="574" xr:uid="{00000000-0005-0000-0000-00003D020000}"/>
    <cellStyle name="60% - Ênfase5 4" xfId="575" xr:uid="{00000000-0005-0000-0000-00003E020000}"/>
    <cellStyle name="60% - Ênfase5 5" xfId="576" xr:uid="{00000000-0005-0000-0000-00003F020000}"/>
    <cellStyle name="60% - Ênfase5 6" xfId="577" xr:uid="{00000000-0005-0000-0000-000040020000}"/>
    <cellStyle name="60% - Ênfase5 7" xfId="578" xr:uid="{00000000-0005-0000-0000-000041020000}"/>
    <cellStyle name="60% - Ênfase5 8" xfId="579" xr:uid="{00000000-0005-0000-0000-000042020000}"/>
    <cellStyle name="60% - Ênfase6 2" xfId="580" xr:uid="{00000000-0005-0000-0000-000043020000}"/>
    <cellStyle name="60% - Ênfase6 3" xfId="581" xr:uid="{00000000-0005-0000-0000-000044020000}"/>
    <cellStyle name="60% - Ênfase6 4" xfId="582" xr:uid="{00000000-0005-0000-0000-000045020000}"/>
    <cellStyle name="60% - Ênfase6 5" xfId="583" xr:uid="{00000000-0005-0000-0000-000046020000}"/>
    <cellStyle name="60% - Ênfase6 6" xfId="584" xr:uid="{00000000-0005-0000-0000-000047020000}"/>
    <cellStyle name="60% - Ênfase6 7" xfId="585" xr:uid="{00000000-0005-0000-0000-000048020000}"/>
    <cellStyle name="60% - Ênfase6 8" xfId="586" xr:uid="{00000000-0005-0000-0000-000049020000}"/>
    <cellStyle name="Accent1" xfId="587" xr:uid="{00000000-0005-0000-0000-00004A020000}"/>
    <cellStyle name="Accent1 - 20%" xfId="588" xr:uid="{00000000-0005-0000-0000-00004B020000}"/>
    <cellStyle name="Accent1 - 20% 2" xfId="589" xr:uid="{00000000-0005-0000-0000-00004C020000}"/>
    <cellStyle name="Accent1 - 20% 2 2" xfId="590" xr:uid="{00000000-0005-0000-0000-00004D020000}"/>
    <cellStyle name="Accent1 - 20% 3" xfId="591" xr:uid="{00000000-0005-0000-0000-00004E020000}"/>
    <cellStyle name="Accent1 - 40%" xfId="592" xr:uid="{00000000-0005-0000-0000-00004F020000}"/>
    <cellStyle name="Accent1 - 40% 2" xfId="593" xr:uid="{00000000-0005-0000-0000-000050020000}"/>
    <cellStyle name="Accent1 - 40% 2 2" xfId="594" xr:uid="{00000000-0005-0000-0000-000051020000}"/>
    <cellStyle name="Accent1 - 40% 3" xfId="595" xr:uid="{00000000-0005-0000-0000-000052020000}"/>
    <cellStyle name="Accent1 - 60%" xfId="596" xr:uid="{00000000-0005-0000-0000-000053020000}"/>
    <cellStyle name="Accent1 - 60% 2" xfId="597" xr:uid="{00000000-0005-0000-0000-000054020000}"/>
    <cellStyle name="Accent1 2" xfId="598" xr:uid="{00000000-0005-0000-0000-000055020000}"/>
    <cellStyle name="Accent1 2 2" xfId="599" xr:uid="{00000000-0005-0000-0000-000056020000}"/>
    <cellStyle name="Accent1 3" xfId="600" xr:uid="{00000000-0005-0000-0000-000057020000}"/>
    <cellStyle name="Accent1 4" xfId="601" xr:uid="{00000000-0005-0000-0000-000058020000}"/>
    <cellStyle name="Accent1 5" xfId="602" xr:uid="{00000000-0005-0000-0000-000059020000}"/>
    <cellStyle name="Accent1 6" xfId="603" xr:uid="{00000000-0005-0000-0000-00005A020000}"/>
    <cellStyle name="Accent1 7" xfId="604" xr:uid="{00000000-0005-0000-0000-00005B020000}"/>
    <cellStyle name="Accent1 8" xfId="605" xr:uid="{00000000-0005-0000-0000-00005C020000}"/>
    <cellStyle name="Accent1 9" xfId="606" xr:uid="{00000000-0005-0000-0000-00005D020000}"/>
    <cellStyle name="Accent2" xfId="607" xr:uid="{00000000-0005-0000-0000-00005E020000}"/>
    <cellStyle name="Accent2 - 20%" xfId="608" xr:uid="{00000000-0005-0000-0000-00005F020000}"/>
    <cellStyle name="Accent2 - 20% 2" xfId="609" xr:uid="{00000000-0005-0000-0000-000060020000}"/>
    <cellStyle name="Accent2 - 20% 2 2" xfId="610" xr:uid="{00000000-0005-0000-0000-000061020000}"/>
    <cellStyle name="Accent2 - 20% 3" xfId="611" xr:uid="{00000000-0005-0000-0000-000062020000}"/>
    <cellStyle name="Accent2 - 40%" xfId="612" xr:uid="{00000000-0005-0000-0000-000063020000}"/>
    <cellStyle name="Accent2 - 40% 2" xfId="613" xr:uid="{00000000-0005-0000-0000-000064020000}"/>
    <cellStyle name="Accent2 - 40% 2 2" xfId="614" xr:uid="{00000000-0005-0000-0000-000065020000}"/>
    <cellStyle name="Accent2 - 40% 3" xfId="615" xr:uid="{00000000-0005-0000-0000-000066020000}"/>
    <cellStyle name="Accent2 - 60%" xfId="616" xr:uid="{00000000-0005-0000-0000-000067020000}"/>
    <cellStyle name="Accent2 - 60% 2" xfId="617" xr:uid="{00000000-0005-0000-0000-000068020000}"/>
    <cellStyle name="Accent2 2" xfId="618" xr:uid="{00000000-0005-0000-0000-000069020000}"/>
    <cellStyle name="Accent2 2 2" xfId="619" xr:uid="{00000000-0005-0000-0000-00006A020000}"/>
    <cellStyle name="Accent2 3" xfId="620" xr:uid="{00000000-0005-0000-0000-00006B020000}"/>
    <cellStyle name="Accent2 4" xfId="621" xr:uid="{00000000-0005-0000-0000-00006C020000}"/>
    <cellStyle name="Accent2 5" xfId="622" xr:uid="{00000000-0005-0000-0000-00006D020000}"/>
    <cellStyle name="Accent2 6" xfId="623" xr:uid="{00000000-0005-0000-0000-00006E020000}"/>
    <cellStyle name="Accent2 7" xfId="624" xr:uid="{00000000-0005-0000-0000-00006F020000}"/>
    <cellStyle name="Accent2 8" xfId="625" xr:uid="{00000000-0005-0000-0000-000070020000}"/>
    <cellStyle name="Accent2 9" xfId="626" xr:uid="{00000000-0005-0000-0000-000071020000}"/>
    <cellStyle name="Accent3" xfId="627" xr:uid="{00000000-0005-0000-0000-000072020000}"/>
    <cellStyle name="Accent3 - 20%" xfId="628" xr:uid="{00000000-0005-0000-0000-000073020000}"/>
    <cellStyle name="Accent3 - 20% 2" xfId="629" xr:uid="{00000000-0005-0000-0000-000074020000}"/>
    <cellStyle name="Accent3 - 20% 2 2" xfId="630" xr:uid="{00000000-0005-0000-0000-000075020000}"/>
    <cellStyle name="Accent3 - 20% 3" xfId="631" xr:uid="{00000000-0005-0000-0000-000076020000}"/>
    <cellStyle name="Accent3 - 40%" xfId="632" xr:uid="{00000000-0005-0000-0000-000077020000}"/>
    <cellStyle name="Accent3 - 40% 2" xfId="633" xr:uid="{00000000-0005-0000-0000-000078020000}"/>
    <cellStyle name="Accent3 - 40% 2 2" xfId="634" xr:uid="{00000000-0005-0000-0000-000079020000}"/>
    <cellStyle name="Accent3 - 40% 3" xfId="635" xr:uid="{00000000-0005-0000-0000-00007A020000}"/>
    <cellStyle name="Accent3 - 60%" xfId="636" xr:uid="{00000000-0005-0000-0000-00007B020000}"/>
    <cellStyle name="Accent3 - 60% 2" xfId="637" xr:uid="{00000000-0005-0000-0000-00007C020000}"/>
    <cellStyle name="Accent3 2" xfId="638" xr:uid="{00000000-0005-0000-0000-00007D020000}"/>
    <cellStyle name="Accent3 2 2" xfId="639" xr:uid="{00000000-0005-0000-0000-00007E020000}"/>
    <cellStyle name="Accent3 3" xfId="640" xr:uid="{00000000-0005-0000-0000-00007F020000}"/>
    <cellStyle name="Accent3 4" xfId="641" xr:uid="{00000000-0005-0000-0000-000080020000}"/>
    <cellStyle name="Accent3 5" xfId="642" xr:uid="{00000000-0005-0000-0000-000081020000}"/>
    <cellStyle name="Accent3 6" xfId="643" xr:uid="{00000000-0005-0000-0000-000082020000}"/>
    <cellStyle name="Accent3 7" xfId="644" xr:uid="{00000000-0005-0000-0000-000083020000}"/>
    <cellStyle name="Accent3 8" xfId="645" xr:uid="{00000000-0005-0000-0000-000084020000}"/>
    <cellStyle name="Accent3 9" xfId="646" xr:uid="{00000000-0005-0000-0000-000085020000}"/>
    <cellStyle name="Accent4" xfId="647" xr:uid="{00000000-0005-0000-0000-000086020000}"/>
    <cellStyle name="Accent4 - 20%" xfId="648" xr:uid="{00000000-0005-0000-0000-000087020000}"/>
    <cellStyle name="Accent4 - 20% 2" xfId="649" xr:uid="{00000000-0005-0000-0000-000088020000}"/>
    <cellStyle name="Accent4 - 20% 2 2" xfId="650" xr:uid="{00000000-0005-0000-0000-000089020000}"/>
    <cellStyle name="Accent4 - 20% 3" xfId="651" xr:uid="{00000000-0005-0000-0000-00008A020000}"/>
    <cellStyle name="Accent4 - 40%" xfId="652" xr:uid="{00000000-0005-0000-0000-00008B020000}"/>
    <cellStyle name="Accent4 - 40% 2" xfId="653" xr:uid="{00000000-0005-0000-0000-00008C020000}"/>
    <cellStyle name="Accent4 - 40% 2 2" xfId="654" xr:uid="{00000000-0005-0000-0000-00008D020000}"/>
    <cellStyle name="Accent4 - 40% 3" xfId="655" xr:uid="{00000000-0005-0000-0000-00008E020000}"/>
    <cellStyle name="Accent4 - 60%" xfId="656" xr:uid="{00000000-0005-0000-0000-00008F020000}"/>
    <cellStyle name="Accent4 - 60% 2" xfId="657" xr:uid="{00000000-0005-0000-0000-000090020000}"/>
    <cellStyle name="Accent4 2" xfId="658" xr:uid="{00000000-0005-0000-0000-000091020000}"/>
    <cellStyle name="Accent4 2 2" xfId="659" xr:uid="{00000000-0005-0000-0000-000092020000}"/>
    <cellStyle name="Accent4 3" xfId="660" xr:uid="{00000000-0005-0000-0000-000093020000}"/>
    <cellStyle name="Accent4 4" xfId="661" xr:uid="{00000000-0005-0000-0000-000094020000}"/>
    <cellStyle name="Accent4 5" xfId="662" xr:uid="{00000000-0005-0000-0000-000095020000}"/>
    <cellStyle name="Accent4 6" xfId="663" xr:uid="{00000000-0005-0000-0000-000096020000}"/>
    <cellStyle name="Accent4 7" xfId="664" xr:uid="{00000000-0005-0000-0000-000097020000}"/>
    <cellStyle name="Accent4 8" xfId="665" xr:uid="{00000000-0005-0000-0000-000098020000}"/>
    <cellStyle name="Accent4 9" xfId="666" xr:uid="{00000000-0005-0000-0000-000099020000}"/>
    <cellStyle name="Accent5" xfId="667" xr:uid="{00000000-0005-0000-0000-00009A020000}"/>
    <cellStyle name="Accent5 - 20%" xfId="668" xr:uid="{00000000-0005-0000-0000-00009B020000}"/>
    <cellStyle name="Accent5 - 20% 2" xfId="669" xr:uid="{00000000-0005-0000-0000-00009C020000}"/>
    <cellStyle name="Accent5 - 20% 2 2" xfId="670" xr:uid="{00000000-0005-0000-0000-00009D020000}"/>
    <cellStyle name="Accent5 - 20% 3" xfId="671" xr:uid="{00000000-0005-0000-0000-00009E020000}"/>
    <cellStyle name="Accent5 - 40%" xfId="672" xr:uid="{00000000-0005-0000-0000-00009F020000}"/>
    <cellStyle name="Accent5 - 40% 2" xfId="673" xr:uid="{00000000-0005-0000-0000-0000A0020000}"/>
    <cellStyle name="Accent5 - 40% 3" xfId="674" xr:uid="{00000000-0005-0000-0000-0000A1020000}"/>
    <cellStyle name="Accent5 - 60%" xfId="675" xr:uid="{00000000-0005-0000-0000-0000A2020000}"/>
    <cellStyle name="Accent5 - 60% 2" xfId="676" xr:uid="{00000000-0005-0000-0000-0000A3020000}"/>
    <cellStyle name="Accent5 2" xfId="677" xr:uid="{00000000-0005-0000-0000-0000A4020000}"/>
    <cellStyle name="Accent5 2 2" xfId="678" xr:uid="{00000000-0005-0000-0000-0000A5020000}"/>
    <cellStyle name="Accent5 3" xfId="679" xr:uid="{00000000-0005-0000-0000-0000A6020000}"/>
    <cellStyle name="Accent5 4" xfId="680" xr:uid="{00000000-0005-0000-0000-0000A7020000}"/>
    <cellStyle name="Accent5 5" xfId="681" xr:uid="{00000000-0005-0000-0000-0000A8020000}"/>
    <cellStyle name="Accent5 6" xfId="682" xr:uid="{00000000-0005-0000-0000-0000A9020000}"/>
    <cellStyle name="Accent5 7" xfId="683" xr:uid="{00000000-0005-0000-0000-0000AA020000}"/>
    <cellStyle name="Accent5 8" xfId="684" xr:uid="{00000000-0005-0000-0000-0000AB020000}"/>
    <cellStyle name="Accent5 9" xfId="685" xr:uid="{00000000-0005-0000-0000-0000AC020000}"/>
    <cellStyle name="Accent6" xfId="686" xr:uid="{00000000-0005-0000-0000-0000AD020000}"/>
    <cellStyle name="Accent6 - 20%" xfId="687" xr:uid="{00000000-0005-0000-0000-0000AE020000}"/>
    <cellStyle name="Accent6 - 20% 2" xfId="688" xr:uid="{00000000-0005-0000-0000-0000AF020000}"/>
    <cellStyle name="Accent6 - 20% 3" xfId="689" xr:uid="{00000000-0005-0000-0000-0000B0020000}"/>
    <cellStyle name="Accent6 - 40%" xfId="690" xr:uid="{00000000-0005-0000-0000-0000B1020000}"/>
    <cellStyle name="Accent6 - 40% 2" xfId="691" xr:uid="{00000000-0005-0000-0000-0000B2020000}"/>
    <cellStyle name="Accent6 - 40% 2 2" xfId="692" xr:uid="{00000000-0005-0000-0000-0000B3020000}"/>
    <cellStyle name="Accent6 - 40% 3" xfId="693" xr:uid="{00000000-0005-0000-0000-0000B4020000}"/>
    <cellStyle name="Accent6 - 60%" xfId="694" xr:uid="{00000000-0005-0000-0000-0000B5020000}"/>
    <cellStyle name="Accent6 - 60% 2" xfId="695" xr:uid="{00000000-0005-0000-0000-0000B6020000}"/>
    <cellStyle name="Accent6 2" xfId="696" xr:uid="{00000000-0005-0000-0000-0000B7020000}"/>
    <cellStyle name="Accent6 2 2" xfId="697" xr:uid="{00000000-0005-0000-0000-0000B8020000}"/>
    <cellStyle name="Accent6 3" xfId="698" xr:uid="{00000000-0005-0000-0000-0000B9020000}"/>
    <cellStyle name="Accent6 4" xfId="699" xr:uid="{00000000-0005-0000-0000-0000BA020000}"/>
    <cellStyle name="Accent6 5" xfId="700" xr:uid="{00000000-0005-0000-0000-0000BB020000}"/>
    <cellStyle name="Accent6 6" xfId="701" xr:uid="{00000000-0005-0000-0000-0000BC020000}"/>
    <cellStyle name="Accent6 7" xfId="702" xr:uid="{00000000-0005-0000-0000-0000BD020000}"/>
    <cellStyle name="Accent6 8" xfId="703" xr:uid="{00000000-0005-0000-0000-0000BE020000}"/>
    <cellStyle name="Accent6 9" xfId="704" xr:uid="{00000000-0005-0000-0000-0000BF020000}"/>
    <cellStyle name="Bad" xfId="705" xr:uid="{00000000-0005-0000-0000-0000C0020000}"/>
    <cellStyle name="Bad 2" xfId="706" xr:uid="{00000000-0005-0000-0000-0000C1020000}"/>
    <cellStyle name="Bad 2 2" xfId="707" xr:uid="{00000000-0005-0000-0000-0000C2020000}"/>
    <cellStyle name="Bad 3" xfId="708" xr:uid="{00000000-0005-0000-0000-0000C3020000}"/>
    <cellStyle name="Bom 2" xfId="709" xr:uid="{00000000-0005-0000-0000-0000C4020000}"/>
    <cellStyle name="Bom 2 2" xfId="710" xr:uid="{00000000-0005-0000-0000-0000C5020000}"/>
    <cellStyle name="Bom 2 2 2" xfId="711" xr:uid="{00000000-0005-0000-0000-0000C6020000}"/>
    <cellStyle name="Bom 2 2 3" xfId="712" xr:uid="{00000000-0005-0000-0000-0000C7020000}"/>
    <cellStyle name="Bom 2 3" xfId="713" xr:uid="{00000000-0005-0000-0000-0000C8020000}"/>
    <cellStyle name="Bom 3" xfId="714" xr:uid="{00000000-0005-0000-0000-0000C9020000}"/>
    <cellStyle name="Bom 3 2" xfId="715" xr:uid="{00000000-0005-0000-0000-0000CA020000}"/>
    <cellStyle name="Bom 4" xfId="716" xr:uid="{00000000-0005-0000-0000-0000CB020000}"/>
    <cellStyle name="Bom 5" xfId="717" xr:uid="{00000000-0005-0000-0000-0000CC020000}"/>
    <cellStyle name="Bom 6" xfId="718" xr:uid="{00000000-0005-0000-0000-0000CD020000}"/>
    <cellStyle name="Bom 7" xfId="719" xr:uid="{00000000-0005-0000-0000-0000CE020000}"/>
    <cellStyle name="Bom 8" xfId="720" xr:uid="{00000000-0005-0000-0000-0000CF020000}"/>
    <cellStyle name="Bom 9" xfId="721" xr:uid="{00000000-0005-0000-0000-0000D0020000}"/>
    <cellStyle name="Calculation" xfId="722" xr:uid="{00000000-0005-0000-0000-0000D1020000}"/>
    <cellStyle name="Calculation 2" xfId="723" xr:uid="{00000000-0005-0000-0000-0000D2020000}"/>
    <cellStyle name="Calculation 2 2" xfId="724" xr:uid="{00000000-0005-0000-0000-0000D3020000}"/>
    <cellStyle name="Calculation 2 2 2" xfId="725" xr:uid="{00000000-0005-0000-0000-0000D4020000}"/>
    <cellStyle name="Calculation 2 3" xfId="726" xr:uid="{00000000-0005-0000-0000-0000D5020000}"/>
    <cellStyle name="Calculation 2 3 2" xfId="727" xr:uid="{00000000-0005-0000-0000-0000D6020000}"/>
    <cellStyle name="Calculation 2 4" xfId="728" xr:uid="{00000000-0005-0000-0000-0000D7020000}"/>
    <cellStyle name="Calculation 2 5" xfId="729" xr:uid="{00000000-0005-0000-0000-0000D8020000}"/>
    <cellStyle name="Calculation 3" xfId="730" xr:uid="{00000000-0005-0000-0000-0000D9020000}"/>
    <cellStyle name="Cálculo 10" xfId="731" xr:uid="{00000000-0005-0000-0000-0000DA020000}"/>
    <cellStyle name="Cálculo 2" xfId="732" xr:uid="{00000000-0005-0000-0000-0000DB020000}"/>
    <cellStyle name="Cálculo 2 2" xfId="733" xr:uid="{00000000-0005-0000-0000-0000DC020000}"/>
    <cellStyle name="Cálculo 2 2 2" xfId="734" xr:uid="{00000000-0005-0000-0000-0000DD020000}"/>
    <cellStyle name="Cálculo 2 3" xfId="735" xr:uid="{00000000-0005-0000-0000-0000DE020000}"/>
    <cellStyle name="Cálculo 2 4" xfId="736" xr:uid="{00000000-0005-0000-0000-0000DF020000}"/>
    <cellStyle name="Cálculo 3" xfId="737" xr:uid="{00000000-0005-0000-0000-0000E0020000}"/>
    <cellStyle name="Cálculo 3 2" xfId="738" xr:uid="{00000000-0005-0000-0000-0000E1020000}"/>
    <cellStyle name="Cálculo 4" xfId="739" xr:uid="{00000000-0005-0000-0000-0000E2020000}"/>
    <cellStyle name="Cálculo 5" xfId="740" xr:uid="{00000000-0005-0000-0000-0000E3020000}"/>
    <cellStyle name="Cálculo 6" xfId="741" xr:uid="{00000000-0005-0000-0000-0000E4020000}"/>
    <cellStyle name="Cálculo 7" xfId="742" xr:uid="{00000000-0005-0000-0000-0000E5020000}"/>
    <cellStyle name="Cálculo 8" xfId="743" xr:uid="{00000000-0005-0000-0000-0000E6020000}"/>
    <cellStyle name="Cálculo 9" xfId="744" xr:uid="{00000000-0005-0000-0000-0000E7020000}"/>
    <cellStyle name="Célula de Verificação 2" xfId="745" xr:uid="{00000000-0005-0000-0000-0000E8020000}"/>
    <cellStyle name="Célula de Verificação 2 2" xfId="746" xr:uid="{00000000-0005-0000-0000-0000E9020000}"/>
    <cellStyle name="Célula de Verificação 3" xfId="747" xr:uid="{00000000-0005-0000-0000-0000EA020000}"/>
    <cellStyle name="Célula de Verificação 4" xfId="748" xr:uid="{00000000-0005-0000-0000-0000EB020000}"/>
    <cellStyle name="Célula de Verificação 5" xfId="749" xr:uid="{00000000-0005-0000-0000-0000EC020000}"/>
    <cellStyle name="Célula de Verificação 6" xfId="750" xr:uid="{00000000-0005-0000-0000-0000ED020000}"/>
    <cellStyle name="Célula de Verificação 7" xfId="751" xr:uid="{00000000-0005-0000-0000-0000EE020000}"/>
    <cellStyle name="Célula de Verificação 8" xfId="752" xr:uid="{00000000-0005-0000-0000-0000EF020000}"/>
    <cellStyle name="Célula Vinculada 2" xfId="753" xr:uid="{00000000-0005-0000-0000-0000F0020000}"/>
    <cellStyle name="Célula Vinculada 2 2" xfId="754" xr:uid="{00000000-0005-0000-0000-0000F1020000}"/>
    <cellStyle name="Célula Vinculada 2 2 2" xfId="755" xr:uid="{00000000-0005-0000-0000-0000F2020000}"/>
    <cellStyle name="Célula Vinculada 2 3" xfId="756" xr:uid="{00000000-0005-0000-0000-0000F3020000}"/>
    <cellStyle name="Célula Vinculada 3" xfId="757" xr:uid="{00000000-0005-0000-0000-0000F4020000}"/>
    <cellStyle name="Célula Vinculada 4" xfId="758" xr:uid="{00000000-0005-0000-0000-0000F5020000}"/>
    <cellStyle name="Célula Vinculada 5" xfId="759" xr:uid="{00000000-0005-0000-0000-0000F6020000}"/>
    <cellStyle name="Célula Vinculada 6" xfId="760" xr:uid="{00000000-0005-0000-0000-0000F7020000}"/>
    <cellStyle name="Célula Vinculada 7" xfId="761" xr:uid="{00000000-0005-0000-0000-0000F8020000}"/>
    <cellStyle name="Célula Vinculada 8" xfId="762" xr:uid="{00000000-0005-0000-0000-0000F9020000}"/>
    <cellStyle name="Check Cell 2" xfId="763" xr:uid="{00000000-0005-0000-0000-0000FA020000}"/>
    <cellStyle name="Check Cell 2 2" xfId="764" xr:uid="{00000000-0005-0000-0000-0000FB020000}"/>
    <cellStyle name="Comma 10" xfId="765" xr:uid="{00000000-0005-0000-0000-0000FC020000}"/>
    <cellStyle name="Comma 10 2" xfId="766" xr:uid="{00000000-0005-0000-0000-0000FD020000}"/>
    <cellStyle name="Comma 10 2 2" xfId="767" xr:uid="{00000000-0005-0000-0000-0000FE020000}"/>
    <cellStyle name="Comma 10 2 3" xfId="768" xr:uid="{00000000-0005-0000-0000-0000FF020000}"/>
    <cellStyle name="Comma 10 3" xfId="769" xr:uid="{00000000-0005-0000-0000-000000030000}"/>
    <cellStyle name="Comma 10 3 2" xfId="770" xr:uid="{00000000-0005-0000-0000-000001030000}"/>
    <cellStyle name="Comma 10 3 3" xfId="771" xr:uid="{00000000-0005-0000-0000-000002030000}"/>
    <cellStyle name="Comma 10 4" xfId="772" xr:uid="{00000000-0005-0000-0000-000003030000}"/>
    <cellStyle name="Comma 10 5" xfId="773" xr:uid="{00000000-0005-0000-0000-000004030000}"/>
    <cellStyle name="Comma 10 6" xfId="774" xr:uid="{00000000-0005-0000-0000-000005030000}"/>
    <cellStyle name="Comma 10 7" xfId="775" xr:uid="{00000000-0005-0000-0000-000006030000}"/>
    <cellStyle name="Comma 11" xfId="776" xr:uid="{00000000-0005-0000-0000-000007030000}"/>
    <cellStyle name="Comma 11 2" xfId="777" xr:uid="{00000000-0005-0000-0000-000008030000}"/>
    <cellStyle name="Comma 11 2 2" xfId="778" xr:uid="{00000000-0005-0000-0000-000009030000}"/>
    <cellStyle name="Comma 11 2 3" xfId="779" xr:uid="{00000000-0005-0000-0000-00000A030000}"/>
    <cellStyle name="Comma 11 3" xfId="780" xr:uid="{00000000-0005-0000-0000-00000B030000}"/>
    <cellStyle name="Comma 11 3 2" xfId="781" xr:uid="{00000000-0005-0000-0000-00000C030000}"/>
    <cellStyle name="Comma 11 4" xfId="782" xr:uid="{00000000-0005-0000-0000-00000D030000}"/>
    <cellStyle name="Comma 11 4 2" xfId="783" xr:uid="{00000000-0005-0000-0000-00000E030000}"/>
    <cellStyle name="Comma 11 5" xfId="784" xr:uid="{00000000-0005-0000-0000-00000F030000}"/>
    <cellStyle name="Comma 11 5 2" xfId="785" xr:uid="{00000000-0005-0000-0000-000010030000}"/>
    <cellStyle name="Comma 11 6" xfId="786" xr:uid="{00000000-0005-0000-0000-000011030000}"/>
    <cellStyle name="Comma 11 6 2" xfId="787" xr:uid="{00000000-0005-0000-0000-000012030000}"/>
    <cellStyle name="Comma 11 7" xfId="788" xr:uid="{00000000-0005-0000-0000-000013030000}"/>
    <cellStyle name="Comma 11 7 2" xfId="789" xr:uid="{00000000-0005-0000-0000-000014030000}"/>
    <cellStyle name="Comma 11 8" xfId="790" xr:uid="{00000000-0005-0000-0000-000015030000}"/>
    <cellStyle name="Comma 11 9" xfId="791" xr:uid="{00000000-0005-0000-0000-000016030000}"/>
    <cellStyle name="Comma 12" xfId="792" xr:uid="{00000000-0005-0000-0000-000017030000}"/>
    <cellStyle name="Comma 12 10" xfId="793" xr:uid="{00000000-0005-0000-0000-000018030000}"/>
    <cellStyle name="Comma 12 11" xfId="794" xr:uid="{00000000-0005-0000-0000-000019030000}"/>
    <cellStyle name="Comma 12 2" xfId="795" xr:uid="{00000000-0005-0000-0000-00001A030000}"/>
    <cellStyle name="Comma 12 2 2" xfId="796" xr:uid="{00000000-0005-0000-0000-00001B030000}"/>
    <cellStyle name="Comma 12 2 3" xfId="797" xr:uid="{00000000-0005-0000-0000-00001C030000}"/>
    <cellStyle name="Comma 12 3" xfId="798" xr:uid="{00000000-0005-0000-0000-00001D030000}"/>
    <cellStyle name="Comma 12 3 2" xfId="799" xr:uid="{00000000-0005-0000-0000-00001E030000}"/>
    <cellStyle name="Comma 12 4" xfId="800" xr:uid="{00000000-0005-0000-0000-00001F030000}"/>
    <cellStyle name="Comma 12 4 2" xfId="801" xr:uid="{00000000-0005-0000-0000-000020030000}"/>
    <cellStyle name="Comma 12 5" xfId="802" xr:uid="{00000000-0005-0000-0000-000021030000}"/>
    <cellStyle name="Comma 12 5 2" xfId="803" xr:uid="{00000000-0005-0000-0000-000022030000}"/>
    <cellStyle name="Comma 12 6" xfId="804" xr:uid="{00000000-0005-0000-0000-000023030000}"/>
    <cellStyle name="Comma 12 6 2" xfId="805" xr:uid="{00000000-0005-0000-0000-000024030000}"/>
    <cellStyle name="Comma 12 7" xfId="806" xr:uid="{00000000-0005-0000-0000-000025030000}"/>
    <cellStyle name="Comma 12 7 2" xfId="807" xr:uid="{00000000-0005-0000-0000-000026030000}"/>
    <cellStyle name="Comma 12 8" xfId="808" xr:uid="{00000000-0005-0000-0000-000027030000}"/>
    <cellStyle name="Comma 12 8 2" xfId="809" xr:uid="{00000000-0005-0000-0000-000028030000}"/>
    <cellStyle name="Comma 12 9" xfId="810" xr:uid="{00000000-0005-0000-0000-000029030000}"/>
    <cellStyle name="Comma 13" xfId="811" xr:uid="{00000000-0005-0000-0000-00002A030000}"/>
    <cellStyle name="Comma 13 10" xfId="812" xr:uid="{00000000-0005-0000-0000-00002B030000}"/>
    <cellStyle name="Comma 13 10 2" xfId="813" xr:uid="{00000000-0005-0000-0000-00002C030000}"/>
    <cellStyle name="Comma 13 11" xfId="814" xr:uid="{00000000-0005-0000-0000-00002D030000}"/>
    <cellStyle name="Comma 13 12" xfId="815" xr:uid="{00000000-0005-0000-0000-00002E030000}"/>
    <cellStyle name="Comma 13 2" xfId="816" xr:uid="{00000000-0005-0000-0000-00002F030000}"/>
    <cellStyle name="Comma 13 2 2" xfId="817" xr:uid="{00000000-0005-0000-0000-000030030000}"/>
    <cellStyle name="Comma 13 3" xfId="818" xr:uid="{00000000-0005-0000-0000-000031030000}"/>
    <cellStyle name="Comma 13 3 2" xfId="819" xr:uid="{00000000-0005-0000-0000-000032030000}"/>
    <cellStyle name="Comma 13 4" xfId="820" xr:uid="{00000000-0005-0000-0000-000033030000}"/>
    <cellStyle name="Comma 13 4 2" xfId="821" xr:uid="{00000000-0005-0000-0000-000034030000}"/>
    <cellStyle name="Comma 13 5" xfId="822" xr:uid="{00000000-0005-0000-0000-000035030000}"/>
    <cellStyle name="Comma 13 5 2" xfId="823" xr:uid="{00000000-0005-0000-0000-000036030000}"/>
    <cellStyle name="Comma 13 6" xfId="824" xr:uid="{00000000-0005-0000-0000-000037030000}"/>
    <cellStyle name="Comma 13 6 2" xfId="825" xr:uid="{00000000-0005-0000-0000-000038030000}"/>
    <cellStyle name="Comma 13 7" xfId="826" xr:uid="{00000000-0005-0000-0000-000039030000}"/>
    <cellStyle name="Comma 13 7 2" xfId="827" xr:uid="{00000000-0005-0000-0000-00003A030000}"/>
    <cellStyle name="Comma 13 8" xfId="828" xr:uid="{00000000-0005-0000-0000-00003B030000}"/>
    <cellStyle name="Comma 13 8 2" xfId="829" xr:uid="{00000000-0005-0000-0000-00003C030000}"/>
    <cellStyle name="Comma 13 9" xfId="830" xr:uid="{00000000-0005-0000-0000-00003D030000}"/>
    <cellStyle name="Comma 13 9 2" xfId="831" xr:uid="{00000000-0005-0000-0000-00003E030000}"/>
    <cellStyle name="Comma 14" xfId="832" xr:uid="{00000000-0005-0000-0000-00003F030000}"/>
    <cellStyle name="Comma 14 2" xfId="833" xr:uid="{00000000-0005-0000-0000-000040030000}"/>
    <cellStyle name="Comma 14 3" xfId="834" xr:uid="{00000000-0005-0000-0000-000041030000}"/>
    <cellStyle name="Comma 15" xfId="835" xr:uid="{00000000-0005-0000-0000-000042030000}"/>
    <cellStyle name="Comma 15 2" xfId="836" xr:uid="{00000000-0005-0000-0000-000043030000}"/>
    <cellStyle name="Comma 16" xfId="837" xr:uid="{00000000-0005-0000-0000-000044030000}"/>
    <cellStyle name="Comma 16 2" xfId="838" xr:uid="{00000000-0005-0000-0000-000045030000}"/>
    <cellStyle name="Comma 17" xfId="839" xr:uid="{00000000-0005-0000-0000-000046030000}"/>
    <cellStyle name="Comma 17 2" xfId="840" xr:uid="{00000000-0005-0000-0000-000047030000}"/>
    <cellStyle name="Comma 18" xfId="841" xr:uid="{00000000-0005-0000-0000-000048030000}"/>
    <cellStyle name="Comma 18 2" xfId="842" xr:uid="{00000000-0005-0000-0000-000049030000}"/>
    <cellStyle name="Comma 18 3" xfId="843" xr:uid="{00000000-0005-0000-0000-00004A030000}"/>
    <cellStyle name="Comma 19" xfId="844" xr:uid="{00000000-0005-0000-0000-00004B030000}"/>
    <cellStyle name="Comma 19 2" xfId="845" xr:uid="{00000000-0005-0000-0000-00004C030000}"/>
    <cellStyle name="Comma 2" xfId="846" xr:uid="{00000000-0005-0000-0000-00004D030000}"/>
    <cellStyle name="Comma 2 2" xfId="847" xr:uid="{00000000-0005-0000-0000-00004E030000}"/>
    <cellStyle name="Comma 2 2 2" xfId="848" xr:uid="{00000000-0005-0000-0000-00004F030000}"/>
    <cellStyle name="Comma 2 2 2 2" xfId="849" xr:uid="{00000000-0005-0000-0000-000050030000}"/>
    <cellStyle name="Comma 2 2 2 2 2" xfId="850" xr:uid="{00000000-0005-0000-0000-000051030000}"/>
    <cellStyle name="Comma 2 2 2 3" xfId="851" xr:uid="{00000000-0005-0000-0000-000052030000}"/>
    <cellStyle name="Comma 2 2 2 4" xfId="852" xr:uid="{00000000-0005-0000-0000-000053030000}"/>
    <cellStyle name="Comma 2 2 2 5" xfId="853" xr:uid="{00000000-0005-0000-0000-000054030000}"/>
    <cellStyle name="Comma 2 2 3" xfId="854" xr:uid="{00000000-0005-0000-0000-000055030000}"/>
    <cellStyle name="Comma 2 2 3 2" xfId="855" xr:uid="{00000000-0005-0000-0000-000056030000}"/>
    <cellStyle name="Comma 2 2 3 2 2" xfId="856" xr:uid="{00000000-0005-0000-0000-000057030000}"/>
    <cellStyle name="Comma 2 2 3 3" xfId="857" xr:uid="{00000000-0005-0000-0000-000058030000}"/>
    <cellStyle name="Comma 2 2 3 4" xfId="858" xr:uid="{00000000-0005-0000-0000-000059030000}"/>
    <cellStyle name="Comma 2 2 3 5" xfId="859" xr:uid="{00000000-0005-0000-0000-00005A030000}"/>
    <cellStyle name="Comma 2 2 4" xfId="860" xr:uid="{00000000-0005-0000-0000-00005B030000}"/>
    <cellStyle name="Comma 2 2 4 2" xfId="861" xr:uid="{00000000-0005-0000-0000-00005C030000}"/>
    <cellStyle name="Comma 2 2 4 3" xfId="862" xr:uid="{00000000-0005-0000-0000-00005D030000}"/>
    <cellStyle name="Comma 2 2 4 4" xfId="863" xr:uid="{00000000-0005-0000-0000-00005E030000}"/>
    <cellStyle name="Comma 2 2 4 5" xfId="864" xr:uid="{00000000-0005-0000-0000-00005F030000}"/>
    <cellStyle name="Comma 2 2 4 6" xfId="865" xr:uid="{00000000-0005-0000-0000-000060030000}"/>
    <cellStyle name="Comma 2 2 5" xfId="866" xr:uid="{00000000-0005-0000-0000-000061030000}"/>
    <cellStyle name="Comma 2 2 5 2" xfId="867" xr:uid="{00000000-0005-0000-0000-000062030000}"/>
    <cellStyle name="Comma 2 2 6" xfId="868" xr:uid="{00000000-0005-0000-0000-000063030000}"/>
    <cellStyle name="Comma 2 2 7" xfId="869" xr:uid="{00000000-0005-0000-0000-000064030000}"/>
    <cellStyle name="Comma 2 2 8" xfId="870" xr:uid="{00000000-0005-0000-0000-000065030000}"/>
    <cellStyle name="Comma 2 3" xfId="871" xr:uid="{00000000-0005-0000-0000-000066030000}"/>
    <cellStyle name="Comma 2 3 2" xfId="872" xr:uid="{00000000-0005-0000-0000-000067030000}"/>
    <cellStyle name="Comma 2 3 2 2" xfId="873" xr:uid="{00000000-0005-0000-0000-000068030000}"/>
    <cellStyle name="Comma 2 3 2 2 2" xfId="874" xr:uid="{00000000-0005-0000-0000-000069030000}"/>
    <cellStyle name="Comma 2 3 3" xfId="875" xr:uid="{00000000-0005-0000-0000-00006A030000}"/>
    <cellStyle name="Comma 2 3 3 2" xfId="876" xr:uid="{00000000-0005-0000-0000-00006B030000}"/>
    <cellStyle name="Comma 2 3 4" xfId="877" xr:uid="{00000000-0005-0000-0000-00006C030000}"/>
    <cellStyle name="Comma 2 3 4 2" xfId="878" xr:uid="{00000000-0005-0000-0000-00006D030000}"/>
    <cellStyle name="Comma 2 3 5" xfId="879" xr:uid="{00000000-0005-0000-0000-00006E030000}"/>
    <cellStyle name="Comma 2 3 5 2" xfId="880" xr:uid="{00000000-0005-0000-0000-00006F030000}"/>
    <cellStyle name="Comma 2 3 6" xfId="881" xr:uid="{00000000-0005-0000-0000-000070030000}"/>
    <cellStyle name="Comma 2 3 6 2" xfId="882" xr:uid="{00000000-0005-0000-0000-000071030000}"/>
    <cellStyle name="Comma 2 3 7" xfId="883" xr:uid="{00000000-0005-0000-0000-000072030000}"/>
    <cellStyle name="Comma 2 3 8" xfId="884" xr:uid="{00000000-0005-0000-0000-000073030000}"/>
    <cellStyle name="Comma 2 4" xfId="885" xr:uid="{00000000-0005-0000-0000-000074030000}"/>
    <cellStyle name="Comma 2 4 2" xfId="886" xr:uid="{00000000-0005-0000-0000-000075030000}"/>
    <cellStyle name="Comma 2 4 2 2" xfId="887" xr:uid="{00000000-0005-0000-0000-000076030000}"/>
    <cellStyle name="Comma 2 4 3" xfId="888" xr:uid="{00000000-0005-0000-0000-000077030000}"/>
    <cellStyle name="Comma 2 4 3 2" xfId="889" xr:uid="{00000000-0005-0000-0000-000078030000}"/>
    <cellStyle name="Comma 2 4 4" xfId="890" xr:uid="{00000000-0005-0000-0000-000079030000}"/>
    <cellStyle name="Comma 2 4 4 2" xfId="891" xr:uid="{00000000-0005-0000-0000-00007A030000}"/>
    <cellStyle name="Comma 2 4 5" xfId="892" xr:uid="{00000000-0005-0000-0000-00007B030000}"/>
    <cellStyle name="Comma 2 4 5 2" xfId="893" xr:uid="{00000000-0005-0000-0000-00007C030000}"/>
    <cellStyle name="Comma 2 4 6" xfId="894" xr:uid="{00000000-0005-0000-0000-00007D030000}"/>
    <cellStyle name="Comma 2 4 7" xfId="895" xr:uid="{00000000-0005-0000-0000-00007E030000}"/>
    <cellStyle name="Comma 2 5" xfId="896" xr:uid="{00000000-0005-0000-0000-00007F030000}"/>
    <cellStyle name="Comma 2 5 2" xfId="897" xr:uid="{00000000-0005-0000-0000-000080030000}"/>
    <cellStyle name="Comma 2 5 3" xfId="898" xr:uid="{00000000-0005-0000-0000-000081030000}"/>
    <cellStyle name="Comma 2 5 4" xfId="899" xr:uid="{00000000-0005-0000-0000-000082030000}"/>
    <cellStyle name="Comma 2 5 5" xfId="900" xr:uid="{00000000-0005-0000-0000-000083030000}"/>
    <cellStyle name="Comma 2 6" xfId="901" xr:uid="{00000000-0005-0000-0000-000084030000}"/>
    <cellStyle name="Comma 2 6 2" xfId="902" xr:uid="{00000000-0005-0000-0000-000085030000}"/>
    <cellStyle name="Comma 2 7" xfId="903" xr:uid="{00000000-0005-0000-0000-000086030000}"/>
    <cellStyle name="Comma 2 8" xfId="904" xr:uid="{00000000-0005-0000-0000-000087030000}"/>
    <cellStyle name="Comma 20" xfId="905" xr:uid="{00000000-0005-0000-0000-000088030000}"/>
    <cellStyle name="Comma 20 2" xfId="906" xr:uid="{00000000-0005-0000-0000-000089030000}"/>
    <cellStyle name="Comma 21" xfId="907" xr:uid="{00000000-0005-0000-0000-00008A030000}"/>
    <cellStyle name="Comma 22" xfId="908" xr:uid="{00000000-0005-0000-0000-00008B030000}"/>
    <cellStyle name="Comma 23" xfId="909" xr:uid="{00000000-0005-0000-0000-00008C030000}"/>
    <cellStyle name="Comma 24" xfId="910" xr:uid="{00000000-0005-0000-0000-00008D030000}"/>
    <cellStyle name="Comma 25" xfId="911" xr:uid="{00000000-0005-0000-0000-00008E030000}"/>
    <cellStyle name="Comma 26" xfId="912" xr:uid="{00000000-0005-0000-0000-00008F030000}"/>
    <cellStyle name="Comma 27" xfId="913" xr:uid="{00000000-0005-0000-0000-000090030000}"/>
    <cellStyle name="Comma 3" xfId="914" xr:uid="{00000000-0005-0000-0000-000091030000}"/>
    <cellStyle name="Comma 3 10" xfId="915" xr:uid="{00000000-0005-0000-0000-000092030000}"/>
    <cellStyle name="Comma 3 11" xfId="916" xr:uid="{00000000-0005-0000-0000-000093030000}"/>
    <cellStyle name="Comma 3 2" xfId="917" xr:uid="{00000000-0005-0000-0000-000094030000}"/>
    <cellStyle name="Comma 3 2 2" xfId="918" xr:uid="{00000000-0005-0000-0000-000095030000}"/>
    <cellStyle name="Comma 3 2 2 2" xfId="919" xr:uid="{00000000-0005-0000-0000-000096030000}"/>
    <cellStyle name="Comma 3 2 2 2 2" xfId="920" xr:uid="{00000000-0005-0000-0000-000097030000}"/>
    <cellStyle name="Comma 3 2 2 3" xfId="921" xr:uid="{00000000-0005-0000-0000-000098030000}"/>
    <cellStyle name="Comma 3 2 2 3 2" xfId="922" xr:uid="{00000000-0005-0000-0000-000099030000}"/>
    <cellStyle name="Comma 3 2 2 4" xfId="923" xr:uid="{00000000-0005-0000-0000-00009A030000}"/>
    <cellStyle name="Comma 3 2 2 4 2" xfId="924" xr:uid="{00000000-0005-0000-0000-00009B030000}"/>
    <cellStyle name="Comma 3 2 2 5" xfId="925" xr:uid="{00000000-0005-0000-0000-00009C030000}"/>
    <cellStyle name="Comma 3 2 2 5 2" xfId="926" xr:uid="{00000000-0005-0000-0000-00009D030000}"/>
    <cellStyle name="Comma 3 2 2 6" xfId="927" xr:uid="{00000000-0005-0000-0000-00009E030000}"/>
    <cellStyle name="Comma 3 2 3" xfId="928" xr:uid="{00000000-0005-0000-0000-00009F030000}"/>
    <cellStyle name="Comma 3 2 3 2" xfId="929" xr:uid="{00000000-0005-0000-0000-0000A0030000}"/>
    <cellStyle name="Comma 3 2 3 2 2" xfId="930" xr:uid="{00000000-0005-0000-0000-0000A1030000}"/>
    <cellStyle name="Comma 3 2 3 3" xfId="931" xr:uid="{00000000-0005-0000-0000-0000A2030000}"/>
    <cellStyle name="Comma 3 2 3 3 2" xfId="932" xr:uid="{00000000-0005-0000-0000-0000A3030000}"/>
    <cellStyle name="Comma 3 2 3 4" xfId="933" xr:uid="{00000000-0005-0000-0000-0000A4030000}"/>
    <cellStyle name="Comma 3 2 3 4 2" xfId="934" xr:uid="{00000000-0005-0000-0000-0000A5030000}"/>
    <cellStyle name="Comma 3 2 3 5" xfId="935" xr:uid="{00000000-0005-0000-0000-0000A6030000}"/>
    <cellStyle name="Comma 3 2 3 5 2" xfId="936" xr:uid="{00000000-0005-0000-0000-0000A7030000}"/>
    <cellStyle name="Comma 3 2 3 6" xfId="937" xr:uid="{00000000-0005-0000-0000-0000A8030000}"/>
    <cellStyle name="Comma 3 2 4" xfId="938" xr:uid="{00000000-0005-0000-0000-0000A9030000}"/>
    <cellStyle name="Comma 3 2 4 2" xfId="939" xr:uid="{00000000-0005-0000-0000-0000AA030000}"/>
    <cellStyle name="Comma 3 2 4 3" xfId="940" xr:uid="{00000000-0005-0000-0000-0000AB030000}"/>
    <cellStyle name="Comma 3 2 5" xfId="941" xr:uid="{00000000-0005-0000-0000-0000AC030000}"/>
    <cellStyle name="Comma 3 2 6" xfId="942" xr:uid="{00000000-0005-0000-0000-0000AD030000}"/>
    <cellStyle name="Comma 3 2 7" xfId="943" xr:uid="{00000000-0005-0000-0000-0000AE030000}"/>
    <cellStyle name="Comma 3 3" xfId="944" xr:uid="{00000000-0005-0000-0000-0000AF030000}"/>
    <cellStyle name="Comma 3 3 2" xfId="945" xr:uid="{00000000-0005-0000-0000-0000B0030000}"/>
    <cellStyle name="Comma 3 3 2 2" xfId="946" xr:uid="{00000000-0005-0000-0000-0000B1030000}"/>
    <cellStyle name="Comma 3 3 2 2 2" xfId="947" xr:uid="{00000000-0005-0000-0000-0000B2030000}"/>
    <cellStyle name="Comma 3 3 2 3" xfId="948" xr:uid="{00000000-0005-0000-0000-0000B3030000}"/>
    <cellStyle name="Comma 3 3 2 3 2" xfId="949" xr:uid="{00000000-0005-0000-0000-0000B4030000}"/>
    <cellStyle name="Comma 3 3 2 4" xfId="950" xr:uid="{00000000-0005-0000-0000-0000B5030000}"/>
    <cellStyle name="Comma 3 3 2 4 2" xfId="951" xr:uid="{00000000-0005-0000-0000-0000B6030000}"/>
    <cellStyle name="Comma 3 3 2 5" xfId="952" xr:uid="{00000000-0005-0000-0000-0000B7030000}"/>
    <cellStyle name="Comma 3 3 2 5 2" xfId="953" xr:uid="{00000000-0005-0000-0000-0000B8030000}"/>
    <cellStyle name="Comma 3 3 2 6" xfId="954" xr:uid="{00000000-0005-0000-0000-0000B9030000}"/>
    <cellStyle name="Comma 3 3 3" xfId="955" xr:uid="{00000000-0005-0000-0000-0000BA030000}"/>
    <cellStyle name="Comma 3 3 3 2" xfId="956" xr:uid="{00000000-0005-0000-0000-0000BB030000}"/>
    <cellStyle name="Comma 3 3 3 2 2" xfId="957" xr:uid="{00000000-0005-0000-0000-0000BC030000}"/>
    <cellStyle name="Comma 3 3 3 3" xfId="958" xr:uid="{00000000-0005-0000-0000-0000BD030000}"/>
    <cellStyle name="Comma 3 3 3 3 2" xfId="959" xr:uid="{00000000-0005-0000-0000-0000BE030000}"/>
    <cellStyle name="Comma 3 3 3 4" xfId="960" xr:uid="{00000000-0005-0000-0000-0000BF030000}"/>
    <cellStyle name="Comma 3 3 3 4 2" xfId="961" xr:uid="{00000000-0005-0000-0000-0000C0030000}"/>
    <cellStyle name="Comma 3 3 3 5" xfId="962" xr:uid="{00000000-0005-0000-0000-0000C1030000}"/>
    <cellStyle name="Comma 3 3 3 5 2" xfId="963" xr:uid="{00000000-0005-0000-0000-0000C2030000}"/>
    <cellStyle name="Comma 3 3 3 6" xfId="964" xr:uid="{00000000-0005-0000-0000-0000C3030000}"/>
    <cellStyle name="Comma 3 3 4" xfId="965" xr:uid="{00000000-0005-0000-0000-0000C4030000}"/>
    <cellStyle name="Comma 3 3 4 2" xfId="966" xr:uid="{00000000-0005-0000-0000-0000C5030000}"/>
    <cellStyle name="Comma 3 3 5" xfId="967" xr:uid="{00000000-0005-0000-0000-0000C6030000}"/>
    <cellStyle name="Comma 3 3 5 2" xfId="968" xr:uid="{00000000-0005-0000-0000-0000C7030000}"/>
    <cellStyle name="Comma 3 3 6" xfId="969" xr:uid="{00000000-0005-0000-0000-0000C8030000}"/>
    <cellStyle name="Comma 3 3 6 2" xfId="970" xr:uid="{00000000-0005-0000-0000-0000C9030000}"/>
    <cellStyle name="Comma 3 3 7" xfId="971" xr:uid="{00000000-0005-0000-0000-0000CA030000}"/>
    <cellStyle name="Comma 3 3 7 2" xfId="972" xr:uid="{00000000-0005-0000-0000-0000CB030000}"/>
    <cellStyle name="Comma 3 3 8" xfId="973" xr:uid="{00000000-0005-0000-0000-0000CC030000}"/>
    <cellStyle name="Comma 3 4" xfId="974" xr:uid="{00000000-0005-0000-0000-0000CD030000}"/>
    <cellStyle name="Comma 3 4 2" xfId="975" xr:uid="{00000000-0005-0000-0000-0000CE030000}"/>
    <cellStyle name="Comma 3 4 3" xfId="976" xr:uid="{00000000-0005-0000-0000-0000CF030000}"/>
    <cellStyle name="Comma 3 5" xfId="977" xr:uid="{00000000-0005-0000-0000-0000D0030000}"/>
    <cellStyle name="Comma 3 5 2" xfId="978" xr:uid="{00000000-0005-0000-0000-0000D1030000}"/>
    <cellStyle name="Comma 3 5 3" xfId="979" xr:uid="{00000000-0005-0000-0000-0000D2030000}"/>
    <cellStyle name="Comma 3 6" xfId="980" xr:uid="{00000000-0005-0000-0000-0000D3030000}"/>
    <cellStyle name="Comma 3 6 2" xfId="981" xr:uid="{00000000-0005-0000-0000-0000D4030000}"/>
    <cellStyle name="Comma 3 7" xfId="982" xr:uid="{00000000-0005-0000-0000-0000D5030000}"/>
    <cellStyle name="Comma 3 7 2" xfId="983" xr:uid="{00000000-0005-0000-0000-0000D6030000}"/>
    <cellStyle name="Comma 3 8" xfId="984" xr:uid="{00000000-0005-0000-0000-0000D7030000}"/>
    <cellStyle name="Comma 3 8 2" xfId="985" xr:uid="{00000000-0005-0000-0000-0000D8030000}"/>
    <cellStyle name="Comma 3 9" xfId="986" xr:uid="{00000000-0005-0000-0000-0000D9030000}"/>
    <cellStyle name="Comma 3 9 2" xfId="987" xr:uid="{00000000-0005-0000-0000-0000DA030000}"/>
    <cellStyle name="Comma 4" xfId="988" xr:uid="{00000000-0005-0000-0000-0000DB030000}"/>
    <cellStyle name="Comma 4 2" xfId="989" xr:uid="{00000000-0005-0000-0000-0000DC030000}"/>
    <cellStyle name="Comma 4 2 2" xfId="990" xr:uid="{00000000-0005-0000-0000-0000DD030000}"/>
    <cellStyle name="Comma 4 2 2 2" xfId="991" xr:uid="{00000000-0005-0000-0000-0000DE030000}"/>
    <cellStyle name="Comma 4 2 3" xfId="992" xr:uid="{00000000-0005-0000-0000-0000DF030000}"/>
    <cellStyle name="Comma 4 2 4" xfId="993" xr:uid="{00000000-0005-0000-0000-0000E0030000}"/>
    <cellStyle name="Comma 4 2 5" xfId="994" xr:uid="{00000000-0005-0000-0000-0000E1030000}"/>
    <cellStyle name="Comma 4 3" xfId="995" xr:uid="{00000000-0005-0000-0000-0000E2030000}"/>
    <cellStyle name="Comma 4 3 2" xfId="996" xr:uid="{00000000-0005-0000-0000-0000E3030000}"/>
    <cellStyle name="Comma 4 3 3" xfId="997" xr:uid="{00000000-0005-0000-0000-0000E4030000}"/>
    <cellStyle name="Comma 4 3 4" xfId="998" xr:uid="{00000000-0005-0000-0000-0000E5030000}"/>
    <cellStyle name="Comma 4 3 5" xfId="999" xr:uid="{00000000-0005-0000-0000-0000E6030000}"/>
    <cellStyle name="Comma 4 4" xfId="1000" xr:uid="{00000000-0005-0000-0000-0000E7030000}"/>
    <cellStyle name="Comma 4 4 2" xfId="1001" xr:uid="{00000000-0005-0000-0000-0000E8030000}"/>
    <cellStyle name="Comma 4 4 3" xfId="1002" xr:uid="{00000000-0005-0000-0000-0000E9030000}"/>
    <cellStyle name="Comma 4 4 4" xfId="1003" xr:uid="{00000000-0005-0000-0000-0000EA030000}"/>
    <cellStyle name="Comma 4 5" xfId="1004" xr:uid="{00000000-0005-0000-0000-0000EB030000}"/>
    <cellStyle name="Comma 4 5 2" xfId="1005" xr:uid="{00000000-0005-0000-0000-0000EC030000}"/>
    <cellStyle name="Comma 4 5 2 2" xfId="1006" xr:uid="{00000000-0005-0000-0000-0000ED030000}"/>
    <cellStyle name="Comma 4 5 2 3" xfId="1007" xr:uid="{00000000-0005-0000-0000-0000EE030000}"/>
    <cellStyle name="Comma 4 5 3" xfId="1008" xr:uid="{00000000-0005-0000-0000-0000EF030000}"/>
    <cellStyle name="Comma 4 6" xfId="1009" xr:uid="{00000000-0005-0000-0000-0000F0030000}"/>
    <cellStyle name="Comma 4 7" xfId="1010" xr:uid="{00000000-0005-0000-0000-0000F1030000}"/>
    <cellStyle name="Comma 4 8" xfId="1011" xr:uid="{00000000-0005-0000-0000-0000F2030000}"/>
    <cellStyle name="Comma 5" xfId="1012" xr:uid="{00000000-0005-0000-0000-0000F3030000}"/>
    <cellStyle name="Comma 5 2" xfId="1013" xr:uid="{00000000-0005-0000-0000-0000F4030000}"/>
    <cellStyle name="Comma 5 2 2" xfId="1014" xr:uid="{00000000-0005-0000-0000-0000F5030000}"/>
    <cellStyle name="Comma 5 2 2 2" xfId="1015" xr:uid="{00000000-0005-0000-0000-0000F6030000}"/>
    <cellStyle name="Comma 5 2 3" xfId="1016" xr:uid="{00000000-0005-0000-0000-0000F7030000}"/>
    <cellStyle name="Comma 5 3" xfId="1017" xr:uid="{00000000-0005-0000-0000-0000F8030000}"/>
    <cellStyle name="Comma 5 3 2" xfId="1018" xr:uid="{00000000-0005-0000-0000-0000F9030000}"/>
    <cellStyle name="Comma 5 3 2 2" xfId="1019" xr:uid="{00000000-0005-0000-0000-0000FA030000}"/>
    <cellStyle name="Comma 5 3 3" xfId="1020" xr:uid="{00000000-0005-0000-0000-0000FB030000}"/>
    <cellStyle name="Comma 5 3 4" xfId="1021" xr:uid="{00000000-0005-0000-0000-0000FC030000}"/>
    <cellStyle name="Comma 5 3 5" xfId="1022" xr:uid="{00000000-0005-0000-0000-0000FD030000}"/>
    <cellStyle name="Comma 5 4" xfId="1023" xr:uid="{00000000-0005-0000-0000-0000FE030000}"/>
    <cellStyle name="Comma 5 4 2" xfId="1024" xr:uid="{00000000-0005-0000-0000-0000FF030000}"/>
    <cellStyle name="Comma 5 4 3" xfId="1025" xr:uid="{00000000-0005-0000-0000-000000040000}"/>
    <cellStyle name="Comma 5 4 4" xfId="1026" xr:uid="{00000000-0005-0000-0000-000001040000}"/>
    <cellStyle name="Comma 5 4 5" xfId="1027" xr:uid="{00000000-0005-0000-0000-000002040000}"/>
    <cellStyle name="Comma 5 4 6" xfId="1028" xr:uid="{00000000-0005-0000-0000-000003040000}"/>
    <cellStyle name="Comma 5 5" xfId="1029" xr:uid="{00000000-0005-0000-0000-000004040000}"/>
    <cellStyle name="Comma 5 5 2" xfId="1030" xr:uid="{00000000-0005-0000-0000-000005040000}"/>
    <cellStyle name="Comma 5 6" xfId="1031" xr:uid="{00000000-0005-0000-0000-000006040000}"/>
    <cellStyle name="Comma 5 7" xfId="1032" xr:uid="{00000000-0005-0000-0000-000007040000}"/>
    <cellStyle name="Comma 5 8" xfId="1033" xr:uid="{00000000-0005-0000-0000-000008040000}"/>
    <cellStyle name="Comma 6" xfId="1034" xr:uid="{00000000-0005-0000-0000-000009040000}"/>
    <cellStyle name="Comma 6 2" xfId="1035" xr:uid="{00000000-0005-0000-0000-00000A040000}"/>
    <cellStyle name="Comma 6 2 2" xfId="1036" xr:uid="{00000000-0005-0000-0000-00000B040000}"/>
    <cellStyle name="Comma 6 2 3" xfId="1037" xr:uid="{00000000-0005-0000-0000-00000C040000}"/>
    <cellStyle name="Comma 6 3" xfId="1038" xr:uid="{00000000-0005-0000-0000-00000D040000}"/>
    <cellStyle name="Comma 6 3 2" xfId="1039" xr:uid="{00000000-0005-0000-0000-00000E040000}"/>
    <cellStyle name="Comma 6 4" xfId="1040" xr:uid="{00000000-0005-0000-0000-00000F040000}"/>
    <cellStyle name="Comma 6 5" xfId="1041" xr:uid="{00000000-0005-0000-0000-000010040000}"/>
    <cellStyle name="Comma 7" xfId="1042" xr:uid="{00000000-0005-0000-0000-000011040000}"/>
    <cellStyle name="Comma 7 2" xfId="1043" xr:uid="{00000000-0005-0000-0000-000012040000}"/>
    <cellStyle name="Comma 7 2 2" xfId="1044" xr:uid="{00000000-0005-0000-0000-000013040000}"/>
    <cellStyle name="Comma 7 2 2 2" xfId="1045" xr:uid="{00000000-0005-0000-0000-000014040000}"/>
    <cellStyle name="Comma 7 2 3" xfId="1046" xr:uid="{00000000-0005-0000-0000-000015040000}"/>
    <cellStyle name="Comma 7 3" xfId="1047" xr:uid="{00000000-0005-0000-0000-000016040000}"/>
    <cellStyle name="Comma 7 4" xfId="1048" xr:uid="{00000000-0005-0000-0000-000017040000}"/>
    <cellStyle name="Comma 7 5" xfId="1049" xr:uid="{00000000-0005-0000-0000-000018040000}"/>
    <cellStyle name="Comma 7 6" xfId="1050" xr:uid="{00000000-0005-0000-0000-000019040000}"/>
    <cellStyle name="Comma 7 7" xfId="1051" xr:uid="{00000000-0005-0000-0000-00001A040000}"/>
    <cellStyle name="Comma 8" xfId="1052" xr:uid="{00000000-0005-0000-0000-00001B040000}"/>
    <cellStyle name="Comma 8 10" xfId="1053" xr:uid="{00000000-0005-0000-0000-00001C040000}"/>
    <cellStyle name="Comma 8 2" xfId="1054" xr:uid="{00000000-0005-0000-0000-00001D040000}"/>
    <cellStyle name="Comma 8 2 2" xfId="1055" xr:uid="{00000000-0005-0000-0000-00001E040000}"/>
    <cellStyle name="Comma 8 3" xfId="1056" xr:uid="{00000000-0005-0000-0000-00001F040000}"/>
    <cellStyle name="Comma 8 3 2" xfId="1057" xr:uid="{00000000-0005-0000-0000-000020040000}"/>
    <cellStyle name="Comma 8 4" xfId="1058" xr:uid="{00000000-0005-0000-0000-000021040000}"/>
    <cellStyle name="Comma 8 4 2" xfId="1059" xr:uid="{00000000-0005-0000-0000-000022040000}"/>
    <cellStyle name="Comma 8 5" xfId="1060" xr:uid="{00000000-0005-0000-0000-000023040000}"/>
    <cellStyle name="Comma 8 5 2" xfId="1061" xr:uid="{00000000-0005-0000-0000-000024040000}"/>
    <cellStyle name="Comma 8 6" xfId="1062" xr:uid="{00000000-0005-0000-0000-000025040000}"/>
    <cellStyle name="Comma 8 6 2" xfId="1063" xr:uid="{00000000-0005-0000-0000-000026040000}"/>
    <cellStyle name="Comma 8 7" xfId="1064" xr:uid="{00000000-0005-0000-0000-000027040000}"/>
    <cellStyle name="Comma 8 7 2" xfId="1065" xr:uid="{00000000-0005-0000-0000-000028040000}"/>
    <cellStyle name="Comma 8 8" xfId="1066" xr:uid="{00000000-0005-0000-0000-000029040000}"/>
    <cellStyle name="Comma 8 9" xfId="1067" xr:uid="{00000000-0005-0000-0000-00002A040000}"/>
    <cellStyle name="Comma 9" xfId="1068" xr:uid="{00000000-0005-0000-0000-00002B040000}"/>
    <cellStyle name="Comma 9 2" xfId="1069" xr:uid="{00000000-0005-0000-0000-00002C040000}"/>
    <cellStyle name="Comma 9 2 2" xfId="1070" xr:uid="{00000000-0005-0000-0000-00002D040000}"/>
    <cellStyle name="Comma 9 2 3" xfId="1071" xr:uid="{00000000-0005-0000-0000-00002E040000}"/>
    <cellStyle name="Comma 9 3" xfId="1072" xr:uid="{00000000-0005-0000-0000-00002F040000}"/>
    <cellStyle name="Comma 9 3 2" xfId="1073" xr:uid="{00000000-0005-0000-0000-000030040000}"/>
    <cellStyle name="Comma 9 4" xfId="1074" xr:uid="{00000000-0005-0000-0000-000031040000}"/>
    <cellStyle name="Comma 9 4 2" xfId="1075" xr:uid="{00000000-0005-0000-0000-000032040000}"/>
    <cellStyle name="Comma 9 5" xfId="1076" xr:uid="{00000000-0005-0000-0000-000033040000}"/>
    <cellStyle name="Comma 9 5 2" xfId="1077" xr:uid="{00000000-0005-0000-0000-000034040000}"/>
    <cellStyle name="Comma 9 6" xfId="1078" xr:uid="{00000000-0005-0000-0000-000035040000}"/>
    <cellStyle name="Comma 9 6 2" xfId="1079" xr:uid="{00000000-0005-0000-0000-000036040000}"/>
    <cellStyle name="Comma 9 7" xfId="1080" xr:uid="{00000000-0005-0000-0000-000037040000}"/>
    <cellStyle name="Comma 9 8" xfId="1081" xr:uid="{00000000-0005-0000-0000-000038040000}"/>
    <cellStyle name="Comma0" xfId="1082" xr:uid="{00000000-0005-0000-0000-000039040000}"/>
    <cellStyle name="Currency 2" xfId="1083" xr:uid="{00000000-0005-0000-0000-00003A040000}"/>
    <cellStyle name="Currency 2 2" xfId="1084" xr:uid="{00000000-0005-0000-0000-00003B040000}"/>
    <cellStyle name="Currency 2 2 2" xfId="1085" xr:uid="{00000000-0005-0000-0000-00003C040000}"/>
    <cellStyle name="Currency0" xfId="1086" xr:uid="{00000000-0005-0000-0000-00003D040000}"/>
    <cellStyle name="Data" xfId="1087" xr:uid="{00000000-0005-0000-0000-00003E040000}"/>
    <cellStyle name="Date" xfId="1088" xr:uid="{00000000-0005-0000-0000-00003F040000}"/>
    <cellStyle name="Emphasis 1" xfId="1089" xr:uid="{00000000-0005-0000-0000-000040040000}"/>
    <cellStyle name="Emphasis 1 2" xfId="1090" xr:uid="{00000000-0005-0000-0000-000041040000}"/>
    <cellStyle name="Emphasis 2" xfId="1091" xr:uid="{00000000-0005-0000-0000-000042040000}"/>
    <cellStyle name="Emphasis 2 2" xfId="1092" xr:uid="{00000000-0005-0000-0000-000043040000}"/>
    <cellStyle name="Emphasis 3" xfId="1093" xr:uid="{00000000-0005-0000-0000-000044040000}"/>
    <cellStyle name="Ênfase1 2" xfId="1094" xr:uid="{00000000-0005-0000-0000-000045040000}"/>
    <cellStyle name="Ênfase1 2 2" xfId="1095" xr:uid="{00000000-0005-0000-0000-000046040000}"/>
    <cellStyle name="Ênfase1 3" xfId="1096" xr:uid="{00000000-0005-0000-0000-000047040000}"/>
    <cellStyle name="Ênfase1 4" xfId="1097" xr:uid="{00000000-0005-0000-0000-000048040000}"/>
    <cellStyle name="Ênfase1 5" xfId="1098" xr:uid="{00000000-0005-0000-0000-000049040000}"/>
    <cellStyle name="Ênfase1 6" xfId="1099" xr:uid="{00000000-0005-0000-0000-00004A040000}"/>
    <cellStyle name="Ênfase1 7" xfId="1100" xr:uid="{00000000-0005-0000-0000-00004B040000}"/>
    <cellStyle name="Ênfase1 8" xfId="1101" xr:uid="{00000000-0005-0000-0000-00004C040000}"/>
    <cellStyle name="Ênfase2 2" xfId="1102" xr:uid="{00000000-0005-0000-0000-00004D040000}"/>
    <cellStyle name="Ênfase2 2 2" xfId="1103" xr:uid="{00000000-0005-0000-0000-00004E040000}"/>
    <cellStyle name="Ênfase2 3" xfId="1104" xr:uid="{00000000-0005-0000-0000-00004F040000}"/>
    <cellStyle name="Ênfase2 4" xfId="1105" xr:uid="{00000000-0005-0000-0000-000050040000}"/>
    <cellStyle name="Ênfase2 5" xfId="1106" xr:uid="{00000000-0005-0000-0000-000051040000}"/>
    <cellStyle name="Ênfase2 6" xfId="1107" xr:uid="{00000000-0005-0000-0000-000052040000}"/>
    <cellStyle name="Ênfase2 7" xfId="1108" xr:uid="{00000000-0005-0000-0000-000053040000}"/>
    <cellStyle name="Ênfase2 8" xfId="1109" xr:uid="{00000000-0005-0000-0000-000054040000}"/>
    <cellStyle name="Ênfase3 2" xfId="1110" xr:uid="{00000000-0005-0000-0000-000055040000}"/>
    <cellStyle name="Ênfase3 2 2" xfId="1111" xr:uid="{00000000-0005-0000-0000-000056040000}"/>
    <cellStyle name="Ênfase3 3" xfId="1112" xr:uid="{00000000-0005-0000-0000-000057040000}"/>
    <cellStyle name="Ênfase3 4" xfId="1113" xr:uid="{00000000-0005-0000-0000-000058040000}"/>
    <cellStyle name="Ênfase3 5" xfId="1114" xr:uid="{00000000-0005-0000-0000-000059040000}"/>
    <cellStyle name="Ênfase3 6" xfId="1115" xr:uid="{00000000-0005-0000-0000-00005A040000}"/>
    <cellStyle name="Ênfase3 7" xfId="1116" xr:uid="{00000000-0005-0000-0000-00005B040000}"/>
    <cellStyle name="Ênfase3 8" xfId="1117" xr:uid="{00000000-0005-0000-0000-00005C040000}"/>
    <cellStyle name="Ênfase4 2" xfId="1118" xr:uid="{00000000-0005-0000-0000-00005D040000}"/>
    <cellStyle name="Ênfase4 2 2" xfId="1119" xr:uid="{00000000-0005-0000-0000-00005E040000}"/>
    <cellStyle name="Ênfase4 3" xfId="1120" xr:uid="{00000000-0005-0000-0000-00005F040000}"/>
    <cellStyle name="Ênfase4 4" xfId="1121" xr:uid="{00000000-0005-0000-0000-000060040000}"/>
    <cellStyle name="Ênfase4 5" xfId="1122" xr:uid="{00000000-0005-0000-0000-000061040000}"/>
    <cellStyle name="Ênfase4 6" xfId="1123" xr:uid="{00000000-0005-0000-0000-000062040000}"/>
    <cellStyle name="Ênfase4 7" xfId="1124" xr:uid="{00000000-0005-0000-0000-000063040000}"/>
    <cellStyle name="Ênfase4 8" xfId="1125" xr:uid="{00000000-0005-0000-0000-000064040000}"/>
    <cellStyle name="Ênfase5 2" xfId="1126" xr:uid="{00000000-0005-0000-0000-000065040000}"/>
    <cellStyle name="Ênfase5 2 2" xfId="1127" xr:uid="{00000000-0005-0000-0000-000066040000}"/>
    <cellStyle name="Ênfase5 3" xfId="1128" xr:uid="{00000000-0005-0000-0000-000067040000}"/>
    <cellStyle name="Ênfase5 4" xfId="1129" xr:uid="{00000000-0005-0000-0000-000068040000}"/>
    <cellStyle name="Ênfase5 5" xfId="1130" xr:uid="{00000000-0005-0000-0000-000069040000}"/>
    <cellStyle name="Ênfase5 6" xfId="1131" xr:uid="{00000000-0005-0000-0000-00006A040000}"/>
    <cellStyle name="Ênfase5 7" xfId="1132" xr:uid="{00000000-0005-0000-0000-00006B040000}"/>
    <cellStyle name="Ênfase5 8" xfId="1133" xr:uid="{00000000-0005-0000-0000-00006C040000}"/>
    <cellStyle name="Ênfase6 2" xfId="1134" xr:uid="{00000000-0005-0000-0000-00006D040000}"/>
    <cellStyle name="Ênfase6 2 2" xfId="1135" xr:uid="{00000000-0005-0000-0000-00006E040000}"/>
    <cellStyle name="Ênfase6 3" xfId="1136" xr:uid="{00000000-0005-0000-0000-00006F040000}"/>
    <cellStyle name="Ênfase6 4" xfId="1137" xr:uid="{00000000-0005-0000-0000-000070040000}"/>
    <cellStyle name="Ênfase6 5" xfId="1138" xr:uid="{00000000-0005-0000-0000-000071040000}"/>
    <cellStyle name="Ênfase6 6" xfId="1139" xr:uid="{00000000-0005-0000-0000-000072040000}"/>
    <cellStyle name="Ênfase6 7" xfId="1140" xr:uid="{00000000-0005-0000-0000-000073040000}"/>
    <cellStyle name="Ênfase6 8" xfId="1141" xr:uid="{00000000-0005-0000-0000-000074040000}"/>
    <cellStyle name="Entrada 10" xfId="1142" xr:uid="{00000000-0005-0000-0000-000075040000}"/>
    <cellStyle name="Entrada 2" xfId="1143" xr:uid="{00000000-0005-0000-0000-000076040000}"/>
    <cellStyle name="Entrada 2 2" xfId="1144" xr:uid="{00000000-0005-0000-0000-000077040000}"/>
    <cellStyle name="Entrada 2 2 2" xfId="1145" xr:uid="{00000000-0005-0000-0000-000078040000}"/>
    <cellStyle name="Entrada 2 3" xfId="1146" xr:uid="{00000000-0005-0000-0000-000079040000}"/>
    <cellStyle name="Entrada 2 4" xfId="1147" xr:uid="{00000000-0005-0000-0000-00007A040000}"/>
    <cellStyle name="Entrada 3" xfId="1148" xr:uid="{00000000-0005-0000-0000-00007B040000}"/>
    <cellStyle name="Entrada 3 2" xfId="1149" xr:uid="{00000000-0005-0000-0000-00007C040000}"/>
    <cellStyle name="Entrada 4" xfId="1150" xr:uid="{00000000-0005-0000-0000-00007D040000}"/>
    <cellStyle name="Entrada 5" xfId="1151" xr:uid="{00000000-0005-0000-0000-00007E040000}"/>
    <cellStyle name="Entrada 6" xfId="1152" xr:uid="{00000000-0005-0000-0000-00007F040000}"/>
    <cellStyle name="Entrada 7" xfId="1153" xr:uid="{00000000-0005-0000-0000-000080040000}"/>
    <cellStyle name="Entrada 8" xfId="1154" xr:uid="{00000000-0005-0000-0000-000081040000}"/>
    <cellStyle name="Entrada 9" xfId="1155" xr:uid="{00000000-0005-0000-0000-000082040000}"/>
    <cellStyle name="Estilo 1" xfId="1156" xr:uid="{00000000-0005-0000-0000-000083040000}"/>
    <cellStyle name="Estilo 1 2" xfId="1157" xr:uid="{00000000-0005-0000-0000-000084040000}"/>
    <cellStyle name="Estilo 1 3" xfId="1158" xr:uid="{00000000-0005-0000-0000-000085040000}"/>
    <cellStyle name="Euro" xfId="1159" xr:uid="{00000000-0005-0000-0000-000086040000}"/>
    <cellStyle name="Euro 2" xfId="1160" xr:uid="{00000000-0005-0000-0000-000087040000}"/>
    <cellStyle name="Excel Built-in Comma" xfId="1161" xr:uid="{00000000-0005-0000-0000-000088040000}"/>
    <cellStyle name="Excel Built-in Normal" xfId="1162" xr:uid="{00000000-0005-0000-0000-000089040000}"/>
    <cellStyle name="Explanatory Text" xfId="1163" xr:uid="{00000000-0005-0000-0000-00008A040000}"/>
    <cellStyle name="Explanatory Text 2" xfId="1164" xr:uid="{00000000-0005-0000-0000-00008B040000}"/>
    <cellStyle name="Explanatory Text 3" xfId="1165" xr:uid="{00000000-0005-0000-0000-00008C040000}"/>
    <cellStyle name="Fixed" xfId="1166" xr:uid="{00000000-0005-0000-0000-00008D040000}"/>
    <cellStyle name="Fixo" xfId="1167" xr:uid="{00000000-0005-0000-0000-00008E040000}"/>
    <cellStyle name="Followed Hyperlink 2" xfId="1168" xr:uid="{00000000-0005-0000-0000-00008F040000}"/>
    <cellStyle name="fundocinza" xfId="1169" xr:uid="{00000000-0005-0000-0000-000090040000}"/>
    <cellStyle name="fundodeentrada" xfId="1170" xr:uid="{00000000-0005-0000-0000-000091040000}"/>
    <cellStyle name="fundoentrada" xfId="1171" xr:uid="{00000000-0005-0000-0000-000092040000}"/>
    <cellStyle name="Good 2" xfId="1172" xr:uid="{00000000-0005-0000-0000-000093040000}"/>
    <cellStyle name="Good 2 2" xfId="1173" xr:uid="{00000000-0005-0000-0000-000094040000}"/>
    <cellStyle name="Good 2 3" xfId="1174" xr:uid="{00000000-0005-0000-0000-000095040000}"/>
    <cellStyle name="Heading 1" xfId="1175" xr:uid="{00000000-0005-0000-0000-000096040000}"/>
    <cellStyle name="Heading 1 2" xfId="1176" xr:uid="{00000000-0005-0000-0000-000097040000}"/>
    <cellStyle name="Heading 1 2 2" xfId="1177" xr:uid="{00000000-0005-0000-0000-000098040000}"/>
    <cellStyle name="Heading 1 3" xfId="1178" xr:uid="{00000000-0005-0000-0000-000099040000}"/>
    <cellStyle name="Heading 2" xfId="1179" xr:uid="{00000000-0005-0000-0000-00009A040000}"/>
    <cellStyle name="Heading 2 2" xfId="1180" xr:uid="{00000000-0005-0000-0000-00009B040000}"/>
    <cellStyle name="Heading 2 2 2" xfId="1181" xr:uid="{00000000-0005-0000-0000-00009C040000}"/>
    <cellStyle name="Heading 2 3" xfId="1182" xr:uid="{00000000-0005-0000-0000-00009D040000}"/>
    <cellStyle name="Heading 3" xfId="1183" xr:uid="{00000000-0005-0000-0000-00009E040000}"/>
    <cellStyle name="Heading 3 2" xfId="1184" xr:uid="{00000000-0005-0000-0000-00009F040000}"/>
    <cellStyle name="Heading 3 2 2" xfId="1185" xr:uid="{00000000-0005-0000-0000-0000A0040000}"/>
    <cellStyle name="Heading 3 3" xfId="1186" xr:uid="{00000000-0005-0000-0000-0000A1040000}"/>
    <cellStyle name="Heading 4" xfId="1187" xr:uid="{00000000-0005-0000-0000-0000A2040000}"/>
    <cellStyle name="Heading 4 2" xfId="1188" xr:uid="{00000000-0005-0000-0000-0000A3040000}"/>
    <cellStyle name="Heading 4 2 2" xfId="1189" xr:uid="{00000000-0005-0000-0000-0000A4040000}"/>
    <cellStyle name="Heading 4 3" xfId="1190" xr:uid="{00000000-0005-0000-0000-0000A5040000}"/>
    <cellStyle name="Hyperlink 2" xfId="1191" xr:uid="{00000000-0005-0000-0000-0000A6040000}"/>
    <cellStyle name="Hyperlink 2 2" xfId="1192" xr:uid="{00000000-0005-0000-0000-0000A7040000}"/>
    <cellStyle name="Hyperlink 2 2 2" xfId="1193" xr:uid="{00000000-0005-0000-0000-0000A8040000}"/>
    <cellStyle name="Hyperlink 2 2 3" xfId="1194" xr:uid="{00000000-0005-0000-0000-0000A9040000}"/>
    <cellStyle name="Hyperlink 2 3" xfId="1195" xr:uid="{00000000-0005-0000-0000-0000AA040000}"/>
    <cellStyle name="Hyperlink 3" xfId="1196" xr:uid="{00000000-0005-0000-0000-0000AB040000}"/>
    <cellStyle name="Hyperlink 3 2" xfId="1197" xr:uid="{00000000-0005-0000-0000-0000AC040000}"/>
    <cellStyle name="Hyperlink 3 2 2" xfId="1198" xr:uid="{00000000-0005-0000-0000-0000AD040000}"/>
    <cellStyle name="Hyperlink 3 3" xfId="1199" xr:uid="{00000000-0005-0000-0000-0000AE040000}"/>
    <cellStyle name="Hyperlink 4" xfId="1200" xr:uid="{00000000-0005-0000-0000-0000AF040000}"/>
    <cellStyle name="Hyperlink 4 2" xfId="1201" xr:uid="{00000000-0005-0000-0000-0000B0040000}"/>
    <cellStyle name="Hyperlink 4 3" xfId="1202" xr:uid="{00000000-0005-0000-0000-0000B1040000}"/>
    <cellStyle name="Hyperlink 5" xfId="1203" xr:uid="{00000000-0005-0000-0000-0000B2040000}"/>
    <cellStyle name="Hyperlink 5 2" xfId="1204" xr:uid="{00000000-0005-0000-0000-0000B3040000}"/>
    <cellStyle name="Hyperlink 6" xfId="1205" xr:uid="{00000000-0005-0000-0000-0000B4040000}"/>
    <cellStyle name="Hyperlink seguido" xfId="1206" xr:uid="{00000000-0005-0000-0000-0000B5040000}"/>
    <cellStyle name="Incorreto 2" xfId="1207" xr:uid="{00000000-0005-0000-0000-0000B6040000}"/>
    <cellStyle name="Incorreto 2 2" xfId="1208" xr:uid="{00000000-0005-0000-0000-0000B7040000}"/>
    <cellStyle name="Incorreto 3" xfId="1209" xr:uid="{00000000-0005-0000-0000-0000B8040000}"/>
    <cellStyle name="Incorreto 4" xfId="1210" xr:uid="{00000000-0005-0000-0000-0000B9040000}"/>
    <cellStyle name="Incorreto 5" xfId="1211" xr:uid="{00000000-0005-0000-0000-0000BA040000}"/>
    <cellStyle name="Incorreto 6" xfId="1212" xr:uid="{00000000-0005-0000-0000-0000BB040000}"/>
    <cellStyle name="Incorreto 7" xfId="1213" xr:uid="{00000000-0005-0000-0000-0000BC040000}"/>
    <cellStyle name="Incorreto 8" xfId="1214" xr:uid="{00000000-0005-0000-0000-0000BD040000}"/>
    <cellStyle name="Indefinido" xfId="1215" xr:uid="{00000000-0005-0000-0000-0000BE040000}"/>
    <cellStyle name="Input 2" xfId="1216" xr:uid="{00000000-0005-0000-0000-0000BF040000}"/>
    <cellStyle name="Input 2 2" xfId="1217" xr:uid="{00000000-0005-0000-0000-0000C0040000}"/>
    <cellStyle name="Input 2 2 2" xfId="1218" xr:uid="{00000000-0005-0000-0000-0000C1040000}"/>
    <cellStyle name="Input 2 3" xfId="1219" xr:uid="{00000000-0005-0000-0000-0000C2040000}"/>
    <cellStyle name="Input 2 3 2" xfId="1220" xr:uid="{00000000-0005-0000-0000-0000C3040000}"/>
    <cellStyle name="Input 2 4" xfId="1221" xr:uid="{00000000-0005-0000-0000-0000C4040000}"/>
    <cellStyle name="Input 2 5" xfId="1222" xr:uid="{00000000-0005-0000-0000-0000C5040000}"/>
    <cellStyle name="Input 2 6" xfId="1223" xr:uid="{00000000-0005-0000-0000-0000C6040000}"/>
    <cellStyle name="Linked Cell 2" xfId="1224" xr:uid="{00000000-0005-0000-0000-0000C7040000}"/>
    <cellStyle name="Linked Cell 2 2" xfId="1225" xr:uid="{00000000-0005-0000-0000-0000C8040000}"/>
    <cellStyle name="Migliaia (0)_CDC_CCC(2)" xfId="1226" xr:uid="{00000000-0005-0000-0000-0000C9040000}"/>
    <cellStyle name="Migliaia_Backup de SIMUCDI 8.10.02" xfId="1227" xr:uid="{00000000-0005-0000-0000-0000CA040000}"/>
    <cellStyle name="Moeda [0] 2" xfId="1228" xr:uid="{00000000-0005-0000-0000-0000CB040000}"/>
    <cellStyle name="Moeda [0] 3" xfId="1229" xr:uid="{00000000-0005-0000-0000-0000CC040000}"/>
    <cellStyle name="Moeda [0] 4" xfId="1230" xr:uid="{00000000-0005-0000-0000-0000CD040000}"/>
    <cellStyle name="Moeda [0] 5" xfId="1231" xr:uid="{00000000-0005-0000-0000-0000CE040000}"/>
    <cellStyle name="Moeda [0] 6" xfId="1232" xr:uid="{00000000-0005-0000-0000-0000CF040000}"/>
    <cellStyle name="Moeda [0] 7" xfId="1233" xr:uid="{00000000-0005-0000-0000-0000D0040000}"/>
    <cellStyle name="Moeda 2" xfId="1234" xr:uid="{00000000-0005-0000-0000-0000D1040000}"/>
    <cellStyle name="Moeda 2 2" xfId="1235" xr:uid="{00000000-0005-0000-0000-0000D2040000}"/>
    <cellStyle name="Moneda [0]_INFUSGAAPSEP-02" xfId="1236" xr:uid="{00000000-0005-0000-0000-0000D3040000}"/>
    <cellStyle name="Moneda_INFUSGAAPSEP-02" xfId="1237" xr:uid="{00000000-0005-0000-0000-0000D4040000}"/>
    <cellStyle name="Neutra 2" xfId="1238" xr:uid="{00000000-0005-0000-0000-0000D5040000}"/>
    <cellStyle name="Neutra 2 2" xfId="1239" xr:uid="{00000000-0005-0000-0000-0000D6040000}"/>
    <cellStyle name="Neutra 2 2 2" xfId="1240" xr:uid="{00000000-0005-0000-0000-0000D7040000}"/>
    <cellStyle name="Neutra 2 3" xfId="1241" xr:uid="{00000000-0005-0000-0000-0000D8040000}"/>
    <cellStyle name="Neutra 3" xfId="1242" xr:uid="{00000000-0005-0000-0000-0000D9040000}"/>
    <cellStyle name="Neutra 4" xfId="1243" xr:uid="{00000000-0005-0000-0000-0000DA040000}"/>
    <cellStyle name="Neutra 5" xfId="1244" xr:uid="{00000000-0005-0000-0000-0000DB040000}"/>
    <cellStyle name="Neutra 6" xfId="1245" xr:uid="{00000000-0005-0000-0000-0000DC040000}"/>
    <cellStyle name="Neutra 7" xfId="1246" xr:uid="{00000000-0005-0000-0000-0000DD040000}"/>
    <cellStyle name="Neutra 8" xfId="1247" xr:uid="{00000000-0005-0000-0000-0000DE040000}"/>
    <cellStyle name="Neutral 2" xfId="1248" xr:uid="{00000000-0005-0000-0000-0000DF040000}"/>
    <cellStyle name="Neutral 2 2" xfId="1249" xr:uid="{00000000-0005-0000-0000-0000E0040000}"/>
    <cellStyle name="Neutral 2 3" xfId="1250" xr:uid="{00000000-0005-0000-0000-0000E1040000}"/>
    <cellStyle name="Normal" xfId="0" builtinId="0"/>
    <cellStyle name="Normal - Style1" xfId="1251" xr:uid="{00000000-0005-0000-0000-0000E3040000}"/>
    <cellStyle name="Normal 10" xfId="1252" xr:uid="{00000000-0005-0000-0000-0000E4040000}"/>
    <cellStyle name="Normal 10 10" xfId="1253" xr:uid="{00000000-0005-0000-0000-0000E5040000}"/>
    <cellStyle name="Normal 10 2" xfId="1254" xr:uid="{00000000-0005-0000-0000-0000E6040000}"/>
    <cellStyle name="Normal 10 2 2" xfId="1255" xr:uid="{00000000-0005-0000-0000-0000E7040000}"/>
    <cellStyle name="Normal 10 2 2 2" xfId="1256" xr:uid="{00000000-0005-0000-0000-0000E8040000}"/>
    <cellStyle name="Normal 10 2 3" xfId="1257" xr:uid="{00000000-0005-0000-0000-0000E9040000}"/>
    <cellStyle name="Normal 10 2 3 2" xfId="1258" xr:uid="{00000000-0005-0000-0000-0000EA040000}"/>
    <cellStyle name="Normal 10 2 4" xfId="1259" xr:uid="{00000000-0005-0000-0000-0000EB040000}"/>
    <cellStyle name="Normal 10 2 4 2" xfId="1260" xr:uid="{00000000-0005-0000-0000-0000EC040000}"/>
    <cellStyle name="Normal 10 2 5" xfId="1261" xr:uid="{00000000-0005-0000-0000-0000ED040000}"/>
    <cellStyle name="Normal 10 2 5 2" xfId="1262" xr:uid="{00000000-0005-0000-0000-0000EE040000}"/>
    <cellStyle name="Normal 10 2 6" xfId="1263" xr:uid="{00000000-0005-0000-0000-0000EF040000}"/>
    <cellStyle name="Normal 10 2 6 2" xfId="1264" xr:uid="{00000000-0005-0000-0000-0000F0040000}"/>
    <cellStyle name="Normal 10 2 7" xfId="1265" xr:uid="{00000000-0005-0000-0000-0000F1040000}"/>
    <cellStyle name="Normal 10 3" xfId="1266" xr:uid="{00000000-0005-0000-0000-0000F2040000}"/>
    <cellStyle name="Normal 10 3 2" xfId="1267" xr:uid="{00000000-0005-0000-0000-0000F3040000}"/>
    <cellStyle name="Normal 10 4" xfId="1268" xr:uid="{00000000-0005-0000-0000-0000F4040000}"/>
    <cellStyle name="Normal 10 4 2" xfId="1269" xr:uid="{00000000-0005-0000-0000-0000F5040000}"/>
    <cellStyle name="Normal 10 5" xfId="1270" xr:uid="{00000000-0005-0000-0000-0000F6040000}"/>
    <cellStyle name="Normal 10 5 2" xfId="1271" xr:uid="{00000000-0005-0000-0000-0000F7040000}"/>
    <cellStyle name="Normal 10 6" xfId="1272" xr:uid="{00000000-0005-0000-0000-0000F8040000}"/>
    <cellStyle name="Normal 10 6 2" xfId="1273" xr:uid="{00000000-0005-0000-0000-0000F9040000}"/>
    <cellStyle name="Normal 10 7" xfId="1274" xr:uid="{00000000-0005-0000-0000-0000FA040000}"/>
    <cellStyle name="Normal 10 7 2" xfId="1275" xr:uid="{00000000-0005-0000-0000-0000FB040000}"/>
    <cellStyle name="Normal 10 8" xfId="1276" xr:uid="{00000000-0005-0000-0000-0000FC040000}"/>
    <cellStyle name="Normal 10 8 2" xfId="1277" xr:uid="{00000000-0005-0000-0000-0000FD040000}"/>
    <cellStyle name="Normal 10 9" xfId="1278" xr:uid="{00000000-0005-0000-0000-0000FE040000}"/>
    <cellStyle name="Normal 11" xfId="1279" xr:uid="{00000000-0005-0000-0000-0000FF040000}"/>
    <cellStyle name="Normal 11 2" xfId="1280" xr:uid="{00000000-0005-0000-0000-000000050000}"/>
    <cellStyle name="Normal 11 2 2" xfId="1281" xr:uid="{00000000-0005-0000-0000-000001050000}"/>
    <cellStyle name="Normal 11 2 3" xfId="1282" xr:uid="{00000000-0005-0000-0000-000002050000}"/>
    <cellStyle name="Normal 11 3" xfId="1283" xr:uid="{00000000-0005-0000-0000-000003050000}"/>
    <cellStyle name="Normal 11 4" xfId="1284" xr:uid="{00000000-0005-0000-0000-000004050000}"/>
    <cellStyle name="Normal 12" xfId="1285" xr:uid="{00000000-0005-0000-0000-000005050000}"/>
    <cellStyle name="Normal 12 2" xfId="1286" xr:uid="{00000000-0005-0000-0000-000006050000}"/>
    <cellStyle name="Normal 12 2 2" xfId="1287" xr:uid="{00000000-0005-0000-0000-000007050000}"/>
    <cellStyle name="Normal 12 3" xfId="1288" xr:uid="{00000000-0005-0000-0000-000008050000}"/>
    <cellStyle name="Normal 13" xfId="1289" xr:uid="{00000000-0005-0000-0000-000009050000}"/>
    <cellStyle name="Normal 13 10" xfId="1290" xr:uid="{00000000-0005-0000-0000-00000A050000}"/>
    <cellStyle name="Normal 13 2" xfId="1291" xr:uid="{00000000-0005-0000-0000-00000B050000}"/>
    <cellStyle name="Normal 13 2 2" xfId="1292" xr:uid="{00000000-0005-0000-0000-00000C050000}"/>
    <cellStyle name="Normal 13 2 3" xfId="1293" xr:uid="{00000000-0005-0000-0000-00000D050000}"/>
    <cellStyle name="Normal 13 3" xfId="1294" xr:uid="{00000000-0005-0000-0000-00000E050000}"/>
    <cellStyle name="Normal 13 3 2" xfId="1295" xr:uid="{00000000-0005-0000-0000-00000F050000}"/>
    <cellStyle name="Normal 13 3 3" xfId="1296" xr:uid="{00000000-0005-0000-0000-000010050000}"/>
    <cellStyle name="Normal 13 4" xfId="1297" xr:uid="{00000000-0005-0000-0000-000011050000}"/>
    <cellStyle name="Normal 13 4 2" xfId="1298" xr:uid="{00000000-0005-0000-0000-000012050000}"/>
    <cellStyle name="Normal 13 5" xfId="1299" xr:uid="{00000000-0005-0000-0000-000013050000}"/>
    <cellStyle name="Normal 13 5 2" xfId="1300" xr:uid="{00000000-0005-0000-0000-000014050000}"/>
    <cellStyle name="Normal 13 6" xfId="1301" xr:uid="{00000000-0005-0000-0000-000015050000}"/>
    <cellStyle name="Normal 13 6 2" xfId="1302" xr:uid="{00000000-0005-0000-0000-000016050000}"/>
    <cellStyle name="Normal 13 7" xfId="1303" xr:uid="{00000000-0005-0000-0000-000017050000}"/>
    <cellStyle name="Normal 13 7 2" xfId="1304" xr:uid="{00000000-0005-0000-0000-000018050000}"/>
    <cellStyle name="Normal 13 8" xfId="1305" xr:uid="{00000000-0005-0000-0000-000019050000}"/>
    <cellStyle name="Normal 13 8 2" xfId="1306" xr:uid="{00000000-0005-0000-0000-00001A050000}"/>
    <cellStyle name="Normal 13 9" xfId="1307" xr:uid="{00000000-0005-0000-0000-00001B050000}"/>
    <cellStyle name="Normal 14" xfId="1308" xr:uid="{00000000-0005-0000-0000-00001C050000}"/>
    <cellStyle name="Normal 14 2" xfId="1309" xr:uid="{00000000-0005-0000-0000-00001D050000}"/>
    <cellStyle name="Normal 14 2 2" xfId="1310" xr:uid="{00000000-0005-0000-0000-00001E050000}"/>
    <cellStyle name="Normal 14 3" xfId="1311" xr:uid="{00000000-0005-0000-0000-00001F050000}"/>
    <cellStyle name="Normal 14 3 2" xfId="1312" xr:uid="{00000000-0005-0000-0000-000020050000}"/>
    <cellStyle name="Normal 14 4" xfId="1313" xr:uid="{00000000-0005-0000-0000-000021050000}"/>
    <cellStyle name="Normal 14 4 2" xfId="1314" xr:uid="{00000000-0005-0000-0000-000022050000}"/>
    <cellStyle name="Normal 14 5" xfId="1315" xr:uid="{00000000-0005-0000-0000-000023050000}"/>
    <cellStyle name="Normal 14 6" xfId="1316" xr:uid="{00000000-0005-0000-0000-000024050000}"/>
    <cellStyle name="Normal 15" xfId="1317" xr:uid="{00000000-0005-0000-0000-000025050000}"/>
    <cellStyle name="Normal 15 2" xfId="1318" xr:uid="{00000000-0005-0000-0000-000026050000}"/>
    <cellStyle name="Normal 16" xfId="1319" xr:uid="{00000000-0005-0000-0000-000027050000}"/>
    <cellStyle name="Normal 17" xfId="1320" xr:uid="{00000000-0005-0000-0000-000028050000}"/>
    <cellStyle name="Normal 17 2" xfId="1321" xr:uid="{00000000-0005-0000-0000-000029050000}"/>
    <cellStyle name="Normal 18" xfId="1322" xr:uid="{00000000-0005-0000-0000-00002A050000}"/>
    <cellStyle name="Normal 18 2" xfId="1323" xr:uid="{00000000-0005-0000-0000-00002B050000}"/>
    <cellStyle name="Normal 19" xfId="1324" xr:uid="{00000000-0005-0000-0000-00002C050000}"/>
    <cellStyle name="Normal 2" xfId="1325" xr:uid="{00000000-0005-0000-0000-00002D050000}"/>
    <cellStyle name="Normal 2 10" xfId="1326" xr:uid="{00000000-0005-0000-0000-00002E050000}"/>
    <cellStyle name="Normal 2 10 2" xfId="1327" xr:uid="{00000000-0005-0000-0000-00002F050000}"/>
    <cellStyle name="Normal 2 10 3" xfId="1328" xr:uid="{00000000-0005-0000-0000-000030050000}"/>
    <cellStyle name="Normal 2 11" xfId="1329" xr:uid="{00000000-0005-0000-0000-000031050000}"/>
    <cellStyle name="Normal 2 11 2" xfId="1330" xr:uid="{00000000-0005-0000-0000-000032050000}"/>
    <cellStyle name="Normal 2 12" xfId="1331" xr:uid="{00000000-0005-0000-0000-000033050000}"/>
    <cellStyle name="Normal 2 12 2" xfId="1332" xr:uid="{00000000-0005-0000-0000-000034050000}"/>
    <cellStyle name="Normal 2 13" xfId="1333" xr:uid="{00000000-0005-0000-0000-000035050000}"/>
    <cellStyle name="Normal 2 13 2" xfId="1334" xr:uid="{00000000-0005-0000-0000-000036050000}"/>
    <cellStyle name="Normal 2 14" xfId="1335" xr:uid="{00000000-0005-0000-0000-000037050000}"/>
    <cellStyle name="Normal 2 14 2" xfId="1336" xr:uid="{00000000-0005-0000-0000-000038050000}"/>
    <cellStyle name="Normal 2 15" xfId="1337" xr:uid="{00000000-0005-0000-0000-000039050000}"/>
    <cellStyle name="Normal 2 15 2" xfId="1338" xr:uid="{00000000-0005-0000-0000-00003A050000}"/>
    <cellStyle name="Normal 2 16" xfId="1339" xr:uid="{00000000-0005-0000-0000-00003B050000}"/>
    <cellStyle name="Normal 2 16 2" xfId="1340" xr:uid="{00000000-0005-0000-0000-00003C050000}"/>
    <cellStyle name="Normal 2 17" xfId="1341" xr:uid="{00000000-0005-0000-0000-00003D050000}"/>
    <cellStyle name="Normal 2 18" xfId="1342" xr:uid="{00000000-0005-0000-0000-00003E050000}"/>
    <cellStyle name="Normal 2 19" xfId="1343" xr:uid="{00000000-0005-0000-0000-00003F050000}"/>
    <cellStyle name="Normal 2 2" xfId="1344" xr:uid="{00000000-0005-0000-0000-000040050000}"/>
    <cellStyle name="Normal 2 2 2" xfId="1345" xr:uid="{00000000-0005-0000-0000-000041050000}"/>
    <cellStyle name="Normal 2 2 2 2" xfId="1346" xr:uid="{00000000-0005-0000-0000-000042050000}"/>
    <cellStyle name="Normal 2 2 2 2 2" xfId="1347" xr:uid="{00000000-0005-0000-0000-000043050000}"/>
    <cellStyle name="Normal 2 2 2 3" xfId="1348" xr:uid="{00000000-0005-0000-0000-000044050000}"/>
    <cellStyle name="Normal 2 2 3" xfId="1349" xr:uid="{00000000-0005-0000-0000-000045050000}"/>
    <cellStyle name="Normal 2 2 3 2" xfId="1350" xr:uid="{00000000-0005-0000-0000-000046050000}"/>
    <cellStyle name="Normal 2 2 4" xfId="1351" xr:uid="{00000000-0005-0000-0000-000047050000}"/>
    <cellStyle name="Normal 2 3" xfId="1352" xr:uid="{00000000-0005-0000-0000-000048050000}"/>
    <cellStyle name="Normal 2 3 10" xfId="1353" xr:uid="{00000000-0005-0000-0000-000049050000}"/>
    <cellStyle name="Normal 2 3 2" xfId="1354" xr:uid="{00000000-0005-0000-0000-00004A050000}"/>
    <cellStyle name="Normal 2 3 2 2" xfId="1355" xr:uid="{00000000-0005-0000-0000-00004B050000}"/>
    <cellStyle name="Normal 2 3 2 2 2" xfId="1356" xr:uid="{00000000-0005-0000-0000-00004C050000}"/>
    <cellStyle name="Normal 2 3 2 2 2 2" xfId="1357" xr:uid="{00000000-0005-0000-0000-00004D050000}"/>
    <cellStyle name="Normal 2 3 2 2 3" xfId="1358" xr:uid="{00000000-0005-0000-0000-00004E050000}"/>
    <cellStyle name="Normal 2 3 2 2 3 2" xfId="1359" xr:uid="{00000000-0005-0000-0000-00004F050000}"/>
    <cellStyle name="Normal 2 3 2 2 4" xfId="1360" xr:uid="{00000000-0005-0000-0000-000050050000}"/>
    <cellStyle name="Normal 2 3 2 2 4 2" xfId="1361" xr:uid="{00000000-0005-0000-0000-000051050000}"/>
    <cellStyle name="Normal 2 3 2 2 5" xfId="1362" xr:uid="{00000000-0005-0000-0000-000052050000}"/>
    <cellStyle name="Normal 2 3 2 2 5 2" xfId="1363" xr:uid="{00000000-0005-0000-0000-000053050000}"/>
    <cellStyle name="Normal 2 3 2 2 6" xfId="1364" xr:uid="{00000000-0005-0000-0000-000054050000}"/>
    <cellStyle name="Normal 2 3 2 2 7" xfId="1365" xr:uid="{00000000-0005-0000-0000-000055050000}"/>
    <cellStyle name="Normal 2 3 2 3" xfId="1366" xr:uid="{00000000-0005-0000-0000-000056050000}"/>
    <cellStyle name="Normal 2 3 2 3 2" xfId="1367" xr:uid="{00000000-0005-0000-0000-000057050000}"/>
    <cellStyle name="Normal 2 3 2 3 2 2" xfId="1368" xr:uid="{00000000-0005-0000-0000-000058050000}"/>
    <cellStyle name="Normal 2 3 2 3 3" xfId="1369" xr:uid="{00000000-0005-0000-0000-000059050000}"/>
    <cellStyle name="Normal 2 3 2 3 3 2" xfId="1370" xr:uid="{00000000-0005-0000-0000-00005A050000}"/>
    <cellStyle name="Normal 2 3 2 3 4" xfId="1371" xr:uid="{00000000-0005-0000-0000-00005B050000}"/>
    <cellStyle name="Normal 2 3 2 3 4 2" xfId="1372" xr:uid="{00000000-0005-0000-0000-00005C050000}"/>
    <cellStyle name="Normal 2 3 2 3 5" xfId="1373" xr:uid="{00000000-0005-0000-0000-00005D050000}"/>
    <cellStyle name="Normal 2 3 2 3 5 2" xfId="1374" xr:uid="{00000000-0005-0000-0000-00005E050000}"/>
    <cellStyle name="Normal 2 3 2 3 6" xfId="1375" xr:uid="{00000000-0005-0000-0000-00005F050000}"/>
    <cellStyle name="Normal 2 3 2 4" xfId="1376" xr:uid="{00000000-0005-0000-0000-000060050000}"/>
    <cellStyle name="Normal 2 3 2 4 2" xfId="1377" xr:uid="{00000000-0005-0000-0000-000061050000}"/>
    <cellStyle name="Normal 2 3 2 5" xfId="1378" xr:uid="{00000000-0005-0000-0000-000062050000}"/>
    <cellStyle name="Normal 2 3 2 5 2" xfId="1379" xr:uid="{00000000-0005-0000-0000-000063050000}"/>
    <cellStyle name="Normal 2 3 2 6" xfId="1380" xr:uid="{00000000-0005-0000-0000-000064050000}"/>
    <cellStyle name="Normal 2 3 2 6 2" xfId="1381" xr:uid="{00000000-0005-0000-0000-000065050000}"/>
    <cellStyle name="Normal 2 3 2 7" xfId="1382" xr:uid="{00000000-0005-0000-0000-000066050000}"/>
    <cellStyle name="Normal 2 3 2 7 2" xfId="1383" xr:uid="{00000000-0005-0000-0000-000067050000}"/>
    <cellStyle name="Normal 2 3 2 8" xfId="1384" xr:uid="{00000000-0005-0000-0000-000068050000}"/>
    <cellStyle name="Normal 2 3 2 9" xfId="1385" xr:uid="{00000000-0005-0000-0000-000069050000}"/>
    <cellStyle name="Normal 2 3 3" xfId="1386" xr:uid="{00000000-0005-0000-0000-00006A050000}"/>
    <cellStyle name="Normal 2 3 3 2" xfId="1387" xr:uid="{00000000-0005-0000-0000-00006B050000}"/>
    <cellStyle name="Normal 2 3 3 2 2" xfId="1388" xr:uid="{00000000-0005-0000-0000-00006C050000}"/>
    <cellStyle name="Normal 2 3 3 2 3" xfId="1389" xr:uid="{00000000-0005-0000-0000-00006D050000}"/>
    <cellStyle name="Normal 2 3 3 3" xfId="1390" xr:uid="{00000000-0005-0000-0000-00006E050000}"/>
    <cellStyle name="Normal 2 3 3 3 2" xfId="1391" xr:uid="{00000000-0005-0000-0000-00006F050000}"/>
    <cellStyle name="Normal 2 3 3 4" xfId="1392" xr:uid="{00000000-0005-0000-0000-000070050000}"/>
    <cellStyle name="Normal 2 3 3 4 2" xfId="1393" xr:uid="{00000000-0005-0000-0000-000071050000}"/>
    <cellStyle name="Normal 2 3 3 5" xfId="1394" xr:uid="{00000000-0005-0000-0000-000072050000}"/>
    <cellStyle name="Normal 2 3 3 5 2" xfId="1395" xr:uid="{00000000-0005-0000-0000-000073050000}"/>
    <cellStyle name="Normal 2 3 3 6" xfId="1396" xr:uid="{00000000-0005-0000-0000-000074050000}"/>
    <cellStyle name="Normal 2 3 4" xfId="1397" xr:uid="{00000000-0005-0000-0000-000075050000}"/>
    <cellStyle name="Normal 2 3 4 2" xfId="1398" xr:uid="{00000000-0005-0000-0000-000076050000}"/>
    <cellStyle name="Normal 2 3 4 2 2" xfId="1399" xr:uid="{00000000-0005-0000-0000-000077050000}"/>
    <cellStyle name="Normal 2 3 4 2 3" xfId="1400" xr:uid="{00000000-0005-0000-0000-000078050000}"/>
    <cellStyle name="Normal 2 3 4 3" xfId="1401" xr:uid="{00000000-0005-0000-0000-000079050000}"/>
    <cellStyle name="Normal 2 3 4 3 2" xfId="1402" xr:uid="{00000000-0005-0000-0000-00007A050000}"/>
    <cellStyle name="Normal 2 3 4 4" xfId="1403" xr:uid="{00000000-0005-0000-0000-00007B050000}"/>
    <cellStyle name="Normal 2 3 4 4 2" xfId="1404" xr:uid="{00000000-0005-0000-0000-00007C050000}"/>
    <cellStyle name="Normal 2 3 4 5" xfId="1405" xr:uid="{00000000-0005-0000-0000-00007D050000}"/>
    <cellStyle name="Normal 2 3 4 5 2" xfId="1406" xr:uid="{00000000-0005-0000-0000-00007E050000}"/>
    <cellStyle name="Normal 2 3 4 6" xfId="1407" xr:uid="{00000000-0005-0000-0000-00007F050000}"/>
    <cellStyle name="Normal 2 3 4 7" xfId="1408" xr:uid="{00000000-0005-0000-0000-000080050000}"/>
    <cellStyle name="Normal 2 3 5" xfId="1409" xr:uid="{00000000-0005-0000-0000-000081050000}"/>
    <cellStyle name="Normal 2 3 5 2" xfId="1410" xr:uid="{00000000-0005-0000-0000-000082050000}"/>
    <cellStyle name="Normal 2 3 6" xfId="1411" xr:uid="{00000000-0005-0000-0000-000083050000}"/>
    <cellStyle name="Normal 2 3 7" xfId="1412" xr:uid="{00000000-0005-0000-0000-000084050000}"/>
    <cellStyle name="Normal 2 3 8" xfId="1413" xr:uid="{00000000-0005-0000-0000-000085050000}"/>
    <cellStyle name="Normal 2 3 9" xfId="1414" xr:uid="{00000000-0005-0000-0000-000086050000}"/>
    <cellStyle name="Normal 2 4" xfId="1415" xr:uid="{00000000-0005-0000-0000-000087050000}"/>
    <cellStyle name="Normal 2 4 2" xfId="1416" xr:uid="{00000000-0005-0000-0000-000088050000}"/>
    <cellStyle name="Normal 2 4 2 2" xfId="1417" xr:uid="{00000000-0005-0000-0000-000089050000}"/>
    <cellStyle name="Normal 2 4 2 2 2" xfId="1418" xr:uid="{00000000-0005-0000-0000-00008A050000}"/>
    <cellStyle name="Normal 2 4 2 3" xfId="1419" xr:uid="{00000000-0005-0000-0000-00008B050000}"/>
    <cellStyle name="Normal 2 4 2 3 2" xfId="1420" xr:uid="{00000000-0005-0000-0000-00008C050000}"/>
    <cellStyle name="Normal 2 4 2 4" xfId="1421" xr:uid="{00000000-0005-0000-0000-00008D050000}"/>
    <cellStyle name="Normal 2 4 2 4 2" xfId="1422" xr:uid="{00000000-0005-0000-0000-00008E050000}"/>
    <cellStyle name="Normal 2 4 2 5" xfId="1423" xr:uid="{00000000-0005-0000-0000-00008F050000}"/>
    <cellStyle name="Normal 2 4 2 5 2" xfId="1424" xr:uid="{00000000-0005-0000-0000-000090050000}"/>
    <cellStyle name="Normal 2 4 2 6" xfId="1425" xr:uid="{00000000-0005-0000-0000-000091050000}"/>
    <cellStyle name="Normal 2 4 3" xfId="1426" xr:uid="{00000000-0005-0000-0000-000092050000}"/>
    <cellStyle name="Normal 2 4 3 2" xfId="1427" xr:uid="{00000000-0005-0000-0000-000093050000}"/>
    <cellStyle name="Normal 2 4 3 2 2" xfId="1428" xr:uid="{00000000-0005-0000-0000-000094050000}"/>
    <cellStyle name="Normal 2 4 3 3" xfId="1429" xr:uid="{00000000-0005-0000-0000-000095050000}"/>
    <cellStyle name="Normal 2 4 3 3 2" xfId="1430" xr:uid="{00000000-0005-0000-0000-000096050000}"/>
    <cellStyle name="Normal 2 4 3 4" xfId="1431" xr:uid="{00000000-0005-0000-0000-000097050000}"/>
    <cellStyle name="Normal 2 4 3 4 2" xfId="1432" xr:uid="{00000000-0005-0000-0000-000098050000}"/>
    <cellStyle name="Normal 2 4 3 5" xfId="1433" xr:uid="{00000000-0005-0000-0000-000099050000}"/>
    <cellStyle name="Normal 2 4 3 5 2" xfId="1434" xr:uid="{00000000-0005-0000-0000-00009A050000}"/>
    <cellStyle name="Normal 2 4 3 6" xfId="1435" xr:uid="{00000000-0005-0000-0000-00009B050000}"/>
    <cellStyle name="Normal 2 5" xfId="1436" xr:uid="{00000000-0005-0000-0000-00009C050000}"/>
    <cellStyle name="Normal 2 5 2" xfId="1437" xr:uid="{00000000-0005-0000-0000-00009D050000}"/>
    <cellStyle name="Normal 2 6" xfId="1438" xr:uid="{00000000-0005-0000-0000-00009E050000}"/>
    <cellStyle name="Normal 2 6 2" xfId="1439" xr:uid="{00000000-0005-0000-0000-00009F050000}"/>
    <cellStyle name="Normal 2 7" xfId="1440" xr:uid="{00000000-0005-0000-0000-0000A0050000}"/>
    <cellStyle name="Normal 2 7 2" xfId="1441" xr:uid="{00000000-0005-0000-0000-0000A1050000}"/>
    <cellStyle name="Normal 2 7 2 2" xfId="1442" xr:uid="{00000000-0005-0000-0000-0000A2050000}"/>
    <cellStyle name="Normal 2 7 2 2 2" xfId="1443" xr:uid="{00000000-0005-0000-0000-0000A3050000}"/>
    <cellStyle name="Normal 2 7 2 3" xfId="1444" xr:uid="{00000000-0005-0000-0000-0000A4050000}"/>
    <cellStyle name="Normal 2 7 2 3 2" xfId="1445" xr:uid="{00000000-0005-0000-0000-0000A5050000}"/>
    <cellStyle name="Normal 2 7 2 4" xfId="1446" xr:uid="{00000000-0005-0000-0000-0000A6050000}"/>
    <cellStyle name="Normal 2 7 3" xfId="1447" xr:uid="{00000000-0005-0000-0000-0000A7050000}"/>
    <cellStyle name="Normal 2 7 3 2" xfId="1448" xr:uid="{00000000-0005-0000-0000-0000A8050000}"/>
    <cellStyle name="Normal 2 7 4" xfId="1449" xr:uid="{00000000-0005-0000-0000-0000A9050000}"/>
    <cellStyle name="Normal 2 7 4 2" xfId="1450" xr:uid="{00000000-0005-0000-0000-0000AA050000}"/>
    <cellStyle name="Normal 2 7 5" xfId="1451" xr:uid="{00000000-0005-0000-0000-0000AB050000}"/>
    <cellStyle name="Normal 2 7 5 2" xfId="1452" xr:uid="{00000000-0005-0000-0000-0000AC050000}"/>
    <cellStyle name="Normal 2 7 6" xfId="1453" xr:uid="{00000000-0005-0000-0000-0000AD050000}"/>
    <cellStyle name="Normal 2 7 6 2" xfId="1454" xr:uid="{00000000-0005-0000-0000-0000AE050000}"/>
    <cellStyle name="Normal 2 7 7" xfId="1455" xr:uid="{00000000-0005-0000-0000-0000AF050000}"/>
    <cellStyle name="Normal 2 7 8" xfId="1456" xr:uid="{00000000-0005-0000-0000-0000B0050000}"/>
    <cellStyle name="Normal 2 8" xfId="1457" xr:uid="{00000000-0005-0000-0000-0000B1050000}"/>
    <cellStyle name="Normal 2 8 2" xfId="1458" xr:uid="{00000000-0005-0000-0000-0000B2050000}"/>
    <cellStyle name="Normal 2 8 2 2" xfId="1459" xr:uid="{00000000-0005-0000-0000-0000B3050000}"/>
    <cellStyle name="Normal 2 8 2 2 2" xfId="1460" xr:uid="{00000000-0005-0000-0000-0000B4050000}"/>
    <cellStyle name="Normal 2 8 2 3" xfId="1461" xr:uid="{00000000-0005-0000-0000-0000B5050000}"/>
    <cellStyle name="Normal 2 8 2 3 2" xfId="1462" xr:uid="{00000000-0005-0000-0000-0000B6050000}"/>
    <cellStyle name="Normal 2 8 2 4" xfId="1463" xr:uid="{00000000-0005-0000-0000-0000B7050000}"/>
    <cellStyle name="Normal 2 8 2 4 2" xfId="1464" xr:uid="{00000000-0005-0000-0000-0000B8050000}"/>
    <cellStyle name="Normal 2 8 2 5" xfId="1465" xr:uid="{00000000-0005-0000-0000-0000B9050000}"/>
    <cellStyle name="Normal 2 8 2 5 2" xfId="1466" xr:uid="{00000000-0005-0000-0000-0000BA050000}"/>
    <cellStyle name="Normal 2 8 2 6" xfId="1467" xr:uid="{00000000-0005-0000-0000-0000BB050000}"/>
    <cellStyle name="Normal 2 8 2 6 2" xfId="1468" xr:uid="{00000000-0005-0000-0000-0000BC050000}"/>
    <cellStyle name="Normal 2 8 2 7" xfId="1469" xr:uid="{00000000-0005-0000-0000-0000BD050000}"/>
    <cellStyle name="Normal 2 8 3" xfId="1470" xr:uid="{00000000-0005-0000-0000-0000BE050000}"/>
    <cellStyle name="Normal 2 8 3 2" xfId="1471" xr:uid="{00000000-0005-0000-0000-0000BF050000}"/>
    <cellStyle name="Normal 2 8 4" xfId="1472" xr:uid="{00000000-0005-0000-0000-0000C0050000}"/>
    <cellStyle name="Normal 2 8 4 2" xfId="1473" xr:uid="{00000000-0005-0000-0000-0000C1050000}"/>
    <cellStyle name="Normal 2 8 5" xfId="1474" xr:uid="{00000000-0005-0000-0000-0000C2050000}"/>
    <cellStyle name="Normal 2 8 5 2" xfId="1475" xr:uid="{00000000-0005-0000-0000-0000C3050000}"/>
    <cellStyle name="Normal 2 8 6" xfId="1476" xr:uid="{00000000-0005-0000-0000-0000C4050000}"/>
    <cellStyle name="Normal 2 8 6 2" xfId="1477" xr:uid="{00000000-0005-0000-0000-0000C5050000}"/>
    <cellStyle name="Normal 2 8 7" xfId="1478" xr:uid="{00000000-0005-0000-0000-0000C6050000}"/>
    <cellStyle name="Normal 2 8 7 2" xfId="1479" xr:uid="{00000000-0005-0000-0000-0000C7050000}"/>
    <cellStyle name="Normal 2 8 8" xfId="1480" xr:uid="{00000000-0005-0000-0000-0000C8050000}"/>
    <cellStyle name="Normal 2 8 9" xfId="1481" xr:uid="{00000000-0005-0000-0000-0000C9050000}"/>
    <cellStyle name="Normal 2 9" xfId="1482" xr:uid="{00000000-0005-0000-0000-0000CA050000}"/>
    <cellStyle name="Normal 2 9 2" xfId="1483" xr:uid="{00000000-0005-0000-0000-0000CB050000}"/>
    <cellStyle name="Normal 2 9 2 2" xfId="1484" xr:uid="{00000000-0005-0000-0000-0000CC050000}"/>
    <cellStyle name="Normal 2 9 3" xfId="1485" xr:uid="{00000000-0005-0000-0000-0000CD050000}"/>
    <cellStyle name="Normal 2 9 3 2" xfId="1486" xr:uid="{00000000-0005-0000-0000-0000CE050000}"/>
    <cellStyle name="Normal 2 9 4" xfId="1487" xr:uid="{00000000-0005-0000-0000-0000CF050000}"/>
    <cellStyle name="Normal 2 9 4 2" xfId="1488" xr:uid="{00000000-0005-0000-0000-0000D0050000}"/>
    <cellStyle name="Normal 2 9 5" xfId="1489" xr:uid="{00000000-0005-0000-0000-0000D1050000}"/>
    <cellStyle name="Normal 2 9 5 2" xfId="1490" xr:uid="{00000000-0005-0000-0000-0000D2050000}"/>
    <cellStyle name="Normal 2 9 6" xfId="1491" xr:uid="{00000000-0005-0000-0000-0000D3050000}"/>
    <cellStyle name="Normal 2 9 6 2" xfId="1492" xr:uid="{00000000-0005-0000-0000-0000D4050000}"/>
    <cellStyle name="Normal 2 9 7" xfId="1493" xr:uid="{00000000-0005-0000-0000-0000D5050000}"/>
    <cellStyle name="Normal 2 9 7 2" xfId="1494" xr:uid="{00000000-0005-0000-0000-0000D6050000}"/>
    <cellStyle name="Normal 2 9 8" xfId="1495" xr:uid="{00000000-0005-0000-0000-0000D7050000}"/>
    <cellStyle name="Normal 2 9 9" xfId="1496" xr:uid="{00000000-0005-0000-0000-0000D8050000}"/>
    <cellStyle name="Normal 2_14.2 Por tipo de ativo " xfId="1497" xr:uid="{00000000-0005-0000-0000-0000D9050000}"/>
    <cellStyle name="Normal 20" xfId="1498" xr:uid="{00000000-0005-0000-0000-0000DA050000}"/>
    <cellStyle name="Normal 21" xfId="1499" xr:uid="{00000000-0005-0000-0000-0000DB050000}"/>
    <cellStyle name="Normal 22" xfId="1500" xr:uid="{00000000-0005-0000-0000-0000DC050000}"/>
    <cellStyle name="Normal 22 2" xfId="1501" xr:uid="{00000000-0005-0000-0000-0000DD050000}"/>
    <cellStyle name="Normal 23" xfId="1502" xr:uid="{00000000-0005-0000-0000-0000DE050000}"/>
    <cellStyle name="Normal 23 2" xfId="1503" xr:uid="{00000000-0005-0000-0000-0000DF050000}"/>
    <cellStyle name="Normal 24" xfId="1504" xr:uid="{00000000-0005-0000-0000-0000E0050000}"/>
    <cellStyle name="Normal 25" xfId="1505" xr:uid="{00000000-0005-0000-0000-0000E1050000}"/>
    <cellStyle name="Normal 26" xfId="1506" xr:uid="{00000000-0005-0000-0000-0000E2050000}"/>
    <cellStyle name="Normal 26 2" xfId="1507" xr:uid="{00000000-0005-0000-0000-0000E3050000}"/>
    <cellStyle name="Normal 27" xfId="1508" xr:uid="{00000000-0005-0000-0000-0000E4050000}"/>
    <cellStyle name="Normal 28" xfId="1509" xr:uid="{00000000-0005-0000-0000-0000E5050000}"/>
    <cellStyle name="Normal 29" xfId="1510" xr:uid="{00000000-0005-0000-0000-0000E6050000}"/>
    <cellStyle name="Normal 3" xfId="1511" xr:uid="{00000000-0005-0000-0000-0000E7050000}"/>
    <cellStyle name="Normal 3 2" xfId="1512" xr:uid="{00000000-0005-0000-0000-0000E8050000}"/>
    <cellStyle name="Normal 3 2 2" xfId="1513" xr:uid="{00000000-0005-0000-0000-0000E9050000}"/>
    <cellStyle name="Normal 3 2 3" xfId="1514" xr:uid="{00000000-0005-0000-0000-0000EA050000}"/>
    <cellStyle name="Normal 3 2 4" xfId="1515" xr:uid="{00000000-0005-0000-0000-0000EB050000}"/>
    <cellStyle name="Normal 3 3" xfId="1516" xr:uid="{00000000-0005-0000-0000-0000EC050000}"/>
    <cellStyle name="Normal 3 3 2" xfId="1517" xr:uid="{00000000-0005-0000-0000-0000ED050000}"/>
    <cellStyle name="Normal 3 3 2 2" xfId="1518" xr:uid="{00000000-0005-0000-0000-0000EE050000}"/>
    <cellStyle name="Normal 3 3 2 3" xfId="1519" xr:uid="{00000000-0005-0000-0000-0000EF050000}"/>
    <cellStyle name="Normal 3 3 2 4" xfId="1520" xr:uid="{00000000-0005-0000-0000-0000F0050000}"/>
    <cellStyle name="Normal 3 3 2 5" xfId="1521" xr:uid="{00000000-0005-0000-0000-0000F1050000}"/>
    <cellStyle name="Normal 3 3 3" xfId="1522" xr:uid="{00000000-0005-0000-0000-0000F2050000}"/>
    <cellStyle name="Normal 3 3 3 2" xfId="1523" xr:uid="{00000000-0005-0000-0000-0000F3050000}"/>
    <cellStyle name="Normal 3 3 3 3" xfId="1524" xr:uid="{00000000-0005-0000-0000-0000F4050000}"/>
    <cellStyle name="Normal 3 3 3 4" xfId="1525" xr:uid="{00000000-0005-0000-0000-0000F5050000}"/>
    <cellStyle name="Normal 3 3 3 5" xfId="1526" xr:uid="{00000000-0005-0000-0000-0000F6050000}"/>
    <cellStyle name="Normal 3 3 4" xfId="1527" xr:uid="{00000000-0005-0000-0000-0000F7050000}"/>
    <cellStyle name="Normal 3 3 5" xfId="1528" xr:uid="{00000000-0005-0000-0000-0000F8050000}"/>
    <cellStyle name="Normal 3 3 5 2" xfId="1529" xr:uid="{00000000-0005-0000-0000-0000F9050000}"/>
    <cellStyle name="Normal 3 3 6" xfId="1530" xr:uid="{00000000-0005-0000-0000-0000FA050000}"/>
    <cellStyle name="Normal 3 3 7" xfId="1531" xr:uid="{00000000-0005-0000-0000-0000FB050000}"/>
    <cellStyle name="Normal 3 4" xfId="1532" xr:uid="{00000000-0005-0000-0000-0000FC050000}"/>
    <cellStyle name="Normal 3 4 2" xfId="1533" xr:uid="{00000000-0005-0000-0000-0000FD050000}"/>
    <cellStyle name="Normal 3 5" xfId="1534" xr:uid="{00000000-0005-0000-0000-0000FE050000}"/>
    <cellStyle name="Normal 3 5 2" xfId="1535" xr:uid="{00000000-0005-0000-0000-0000FF050000}"/>
    <cellStyle name="Normal 3 6" xfId="1536" xr:uid="{00000000-0005-0000-0000-000000060000}"/>
    <cellStyle name="Normal 30" xfId="1537" xr:uid="{00000000-0005-0000-0000-000001060000}"/>
    <cellStyle name="Normal 31" xfId="1538" xr:uid="{00000000-0005-0000-0000-000002060000}"/>
    <cellStyle name="Normal 32" xfId="1539" xr:uid="{00000000-0005-0000-0000-000003060000}"/>
    <cellStyle name="Normal 33" xfId="1540" xr:uid="{00000000-0005-0000-0000-000004060000}"/>
    <cellStyle name="Normal 34" xfId="1541" xr:uid="{00000000-0005-0000-0000-000005060000}"/>
    <cellStyle name="Normal 35" xfId="1542" xr:uid="{00000000-0005-0000-0000-000006060000}"/>
    <cellStyle name="Normal 36" xfId="1543" xr:uid="{00000000-0005-0000-0000-000007060000}"/>
    <cellStyle name="Normal 37" xfId="1544" xr:uid="{00000000-0005-0000-0000-000008060000}"/>
    <cellStyle name="Normal 38" xfId="1545" xr:uid="{00000000-0005-0000-0000-000009060000}"/>
    <cellStyle name="Normal 39" xfId="1546" xr:uid="{00000000-0005-0000-0000-00000A060000}"/>
    <cellStyle name="Normal 4" xfId="1547" xr:uid="{00000000-0005-0000-0000-00000B060000}"/>
    <cellStyle name="Normal 4 10" xfId="1548" xr:uid="{00000000-0005-0000-0000-00000C060000}"/>
    <cellStyle name="Normal 4 10 2" xfId="1549" xr:uid="{00000000-0005-0000-0000-00000D060000}"/>
    <cellStyle name="Normal 4 10 2 2" xfId="1550" xr:uid="{00000000-0005-0000-0000-00000E060000}"/>
    <cellStyle name="Normal 4 10 2 2 2" xfId="1551" xr:uid="{00000000-0005-0000-0000-00000F060000}"/>
    <cellStyle name="Normal 4 10 2 2 2 2" xfId="1552" xr:uid="{00000000-0005-0000-0000-000010060000}"/>
    <cellStyle name="Normal 4 10 2 2 3" xfId="1553" xr:uid="{00000000-0005-0000-0000-000011060000}"/>
    <cellStyle name="Normal 4 10 2 2 3 2" xfId="1554" xr:uid="{00000000-0005-0000-0000-000012060000}"/>
    <cellStyle name="Normal 4 10 2 2 4" xfId="1555" xr:uid="{00000000-0005-0000-0000-000013060000}"/>
    <cellStyle name="Normal 4 10 2 2 4 2" xfId="1556" xr:uid="{00000000-0005-0000-0000-000014060000}"/>
    <cellStyle name="Normal 4 10 2 2 5" xfId="1557" xr:uid="{00000000-0005-0000-0000-000015060000}"/>
    <cellStyle name="Normal 4 10 2 2 5 2" xfId="1558" xr:uid="{00000000-0005-0000-0000-000016060000}"/>
    <cellStyle name="Normal 4 10 2 2 6" xfId="1559" xr:uid="{00000000-0005-0000-0000-000017060000}"/>
    <cellStyle name="Normal 4 10 2 3" xfId="1560" xr:uid="{00000000-0005-0000-0000-000018060000}"/>
    <cellStyle name="Normal 4 10 2 3 2" xfId="1561" xr:uid="{00000000-0005-0000-0000-000019060000}"/>
    <cellStyle name="Normal 4 10 2 3 2 2" xfId="1562" xr:uid="{00000000-0005-0000-0000-00001A060000}"/>
    <cellStyle name="Normal 4 10 2 3 3" xfId="1563" xr:uid="{00000000-0005-0000-0000-00001B060000}"/>
    <cellStyle name="Normal 4 10 2 3 3 2" xfId="1564" xr:uid="{00000000-0005-0000-0000-00001C060000}"/>
    <cellStyle name="Normal 4 10 2 3 4" xfId="1565" xr:uid="{00000000-0005-0000-0000-00001D060000}"/>
    <cellStyle name="Normal 4 10 2 3 4 2" xfId="1566" xr:uid="{00000000-0005-0000-0000-00001E060000}"/>
    <cellStyle name="Normal 4 10 2 3 5" xfId="1567" xr:uid="{00000000-0005-0000-0000-00001F060000}"/>
    <cellStyle name="Normal 4 10 2 3 5 2" xfId="1568" xr:uid="{00000000-0005-0000-0000-000020060000}"/>
    <cellStyle name="Normal 4 10 2 3 6" xfId="1569" xr:uid="{00000000-0005-0000-0000-000021060000}"/>
    <cellStyle name="Normal 4 10 2 4" xfId="1570" xr:uid="{00000000-0005-0000-0000-000022060000}"/>
    <cellStyle name="Normal 4 10 2 4 2" xfId="1571" xr:uid="{00000000-0005-0000-0000-000023060000}"/>
    <cellStyle name="Normal 4 10 2 5" xfId="1572" xr:uid="{00000000-0005-0000-0000-000024060000}"/>
    <cellStyle name="Normal 4 10 2 5 2" xfId="1573" xr:uid="{00000000-0005-0000-0000-000025060000}"/>
    <cellStyle name="Normal 4 10 2 6" xfId="1574" xr:uid="{00000000-0005-0000-0000-000026060000}"/>
    <cellStyle name="Normal 4 10 2 6 2" xfId="1575" xr:uid="{00000000-0005-0000-0000-000027060000}"/>
    <cellStyle name="Normal 4 10 2 7" xfId="1576" xr:uid="{00000000-0005-0000-0000-000028060000}"/>
    <cellStyle name="Normal 4 10 2 7 2" xfId="1577" xr:uid="{00000000-0005-0000-0000-000029060000}"/>
    <cellStyle name="Normal 4 10 2 8" xfId="1578" xr:uid="{00000000-0005-0000-0000-00002A060000}"/>
    <cellStyle name="Normal 4 10 3" xfId="1579" xr:uid="{00000000-0005-0000-0000-00002B060000}"/>
    <cellStyle name="Normal 4 10 3 2" xfId="1580" xr:uid="{00000000-0005-0000-0000-00002C060000}"/>
    <cellStyle name="Normal 4 10 3 2 2" xfId="1581" xr:uid="{00000000-0005-0000-0000-00002D060000}"/>
    <cellStyle name="Normal 4 10 3 3" xfId="1582" xr:uid="{00000000-0005-0000-0000-00002E060000}"/>
    <cellStyle name="Normal 4 10 3 3 2" xfId="1583" xr:uid="{00000000-0005-0000-0000-00002F060000}"/>
    <cellStyle name="Normal 4 10 3 4" xfId="1584" xr:uid="{00000000-0005-0000-0000-000030060000}"/>
    <cellStyle name="Normal 4 10 3 4 2" xfId="1585" xr:uid="{00000000-0005-0000-0000-000031060000}"/>
    <cellStyle name="Normal 4 10 3 5" xfId="1586" xr:uid="{00000000-0005-0000-0000-000032060000}"/>
    <cellStyle name="Normal 4 10 3 5 2" xfId="1587" xr:uid="{00000000-0005-0000-0000-000033060000}"/>
    <cellStyle name="Normal 4 10 3 6" xfId="1588" xr:uid="{00000000-0005-0000-0000-000034060000}"/>
    <cellStyle name="Normal 4 10 4" xfId="1589" xr:uid="{00000000-0005-0000-0000-000035060000}"/>
    <cellStyle name="Normal 4 10 4 2" xfId="1590" xr:uid="{00000000-0005-0000-0000-000036060000}"/>
    <cellStyle name="Normal 4 10 4 2 2" xfId="1591" xr:uid="{00000000-0005-0000-0000-000037060000}"/>
    <cellStyle name="Normal 4 10 4 3" xfId="1592" xr:uid="{00000000-0005-0000-0000-000038060000}"/>
    <cellStyle name="Normal 4 10 4 3 2" xfId="1593" xr:uid="{00000000-0005-0000-0000-000039060000}"/>
    <cellStyle name="Normal 4 10 4 4" xfId="1594" xr:uid="{00000000-0005-0000-0000-00003A060000}"/>
    <cellStyle name="Normal 4 10 4 4 2" xfId="1595" xr:uid="{00000000-0005-0000-0000-00003B060000}"/>
    <cellStyle name="Normal 4 10 4 5" xfId="1596" xr:uid="{00000000-0005-0000-0000-00003C060000}"/>
    <cellStyle name="Normal 4 10 4 5 2" xfId="1597" xr:uid="{00000000-0005-0000-0000-00003D060000}"/>
    <cellStyle name="Normal 4 10 4 6" xfId="1598" xr:uid="{00000000-0005-0000-0000-00003E060000}"/>
    <cellStyle name="Normal 4 10 5" xfId="1599" xr:uid="{00000000-0005-0000-0000-00003F060000}"/>
    <cellStyle name="Normal 4 10 5 2" xfId="1600" xr:uid="{00000000-0005-0000-0000-000040060000}"/>
    <cellStyle name="Normal 4 10 6" xfId="1601" xr:uid="{00000000-0005-0000-0000-000041060000}"/>
    <cellStyle name="Normal 4 10 6 2" xfId="1602" xr:uid="{00000000-0005-0000-0000-000042060000}"/>
    <cellStyle name="Normal 4 10 7" xfId="1603" xr:uid="{00000000-0005-0000-0000-000043060000}"/>
    <cellStyle name="Normal 4 10 7 2" xfId="1604" xr:uid="{00000000-0005-0000-0000-000044060000}"/>
    <cellStyle name="Normal 4 10 8" xfId="1605" xr:uid="{00000000-0005-0000-0000-000045060000}"/>
    <cellStyle name="Normal 4 10 8 2" xfId="1606" xr:uid="{00000000-0005-0000-0000-000046060000}"/>
    <cellStyle name="Normal 4 10 9" xfId="1607" xr:uid="{00000000-0005-0000-0000-000047060000}"/>
    <cellStyle name="Normal 4 2" xfId="1608" xr:uid="{00000000-0005-0000-0000-000048060000}"/>
    <cellStyle name="Normal 4 2 2" xfId="1609" xr:uid="{00000000-0005-0000-0000-000049060000}"/>
    <cellStyle name="Normal 4 2 3" xfId="1610" xr:uid="{00000000-0005-0000-0000-00004A060000}"/>
    <cellStyle name="Normal 4 3" xfId="1611" xr:uid="{00000000-0005-0000-0000-00004B060000}"/>
    <cellStyle name="Normal 4 3 2" xfId="1612" xr:uid="{00000000-0005-0000-0000-00004C060000}"/>
    <cellStyle name="Normal 4 3 2 2" xfId="1613" xr:uid="{00000000-0005-0000-0000-00004D060000}"/>
    <cellStyle name="Normal 4 3 3" xfId="1614" xr:uid="{00000000-0005-0000-0000-00004E060000}"/>
    <cellStyle name="Normal 4 3 3 2" xfId="1615" xr:uid="{00000000-0005-0000-0000-00004F060000}"/>
    <cellStyle name="Normal 4 3 4" xfId="1616" xr:uid="{00000000-0005-0000-0000-000050060000}"/>
    <cellStyle name="Normal 4 3 4 2" xfId="1617" xr:uid="{00000000-0005-0000-0000-000051060000}"/>
    <cellStyle name="Normal 4 3 5" xfId="1618" xr:uid="{00000000-0005-0000-0000-000052060000}"/>
    <cellStyle name="Normal 4 3 5 2" xfId="1619" xr:uid="{00000000-0005-0000-0000-000053060000}"/>
    <cellStyle name="Normal 4 3 6" xfId="1620" xr:uid="{00000000-0005-0000-0000-000054060000}"/>
    <cellStyle name="Normal 4 3 7" xfId="1621" xr:uid="{00000000-0005-0000-0000-000055060000}"/>
    <cellStyle name="Normal 4 3 8" xfId="1622" xr:uid="{00000000-0005-0000-0000-000056060000}"/>
    <cellStyle name="Normal 4 4" xfId="1623" xr:uid="{00000000-0005-0000-0000-000057060000}"/>
    <cellStyle name="Normal 4 4 2" xfId="1624" xr:uid="{00000000-0005-0000-0000-000058060000}"/>
    <cellStyle name="Normal 4 4 2 2" xfId="1625" xr:uid="{00000000-0005-0000-0000-000059060000}"/>
    <cellStyle name="Normal 4 4 3" xfId="1626" xr:uid="{00000000-0005-0000-0000-00005A060000}"/>
    <cellStyle name="Normal 4 4 3 2" xfId="1627" xr:uid="{00000000-0005-0000-0000-00005B060000}"/>
    <cellStyle name="Normal 4 4 4" xfId="1628" xr:uid="{00000000-0005-0000-0000-00005C060000}"/>
    <cellStyle name="Normal 4 4 4 2" xfId="1629" xr:uid="{00000000-0005-0000-0000-00005D060000}"/>
    <cellStyle name="Normal 4 4 5" xfId="1630" xr:uid="{00000000-0005-0000-0000-00005E060000}"/>
    <cellStyle name="Normal 4 4 5 2" xfId="1631" xr:uid="{00000000-0005-0000-0000-00005F060000}"/>
    <cellStyle name="Normal 4 4 6" xfId="1632" xr:uid="{00000000-0005-0000-0000-000060060000}"/>
    <cellStyle name="Normal 4 4 7" xfId="1633" xr:uid="{00000000-0005-0000-0000-000061060000}"/>
    <cellStyle name="Normal 4 5" xfId="1634" xr:uid="{00000000-0005-0000-0000-000062060000}"/>
    <cellStyle name="Normal 4 5 2" xfId="1635" xr:uid="{00000000-0005-0000-0000-000063060000}"/>
    <cellStyle name="Normal 4 5 3" xfId="1636" xr:uid="{00000000-0005-0000-0000-000064060000}"/>
    <cellStyle name="Normal 4 6" xfId="1637" xr:uid="{00000000-0005-0000-0000-000065060000}"/>
    <cellStyle name="Normal 4 6 2" xfId="1638" xr:uid="{00000000-0005-0000-0000-000066060000}"/>
    <cellStyle name="Normal 4 7" xfId="1639" xr:uid="{00000000-0005-0000-0000-000067060000}"/>
    <cellStyle name="Normal 4 8" xfId="1640" xr:uid="{00000000-0005-0000-0000-000068060000}"/>
    <cellStyle name="Normal 40" xfId="1641" xr:uid="{00000000-0005-0000-0000-000069060000}"/>
    <cellStyle name="Normal 41" xfId="1642" xr:uid="{00000000-0005-0000-0000-00006A060000}"/>
    <cellStyle name="Normal 42" xfId="1643" xr:uid="{00000000-0005-0000-0000-00006B060000}"/>
    <cellStyle name="Normal 43" xfId="1644" xr:uid="{00000000-0005-0000-0000-00006C060000}"/>
    <cellStyle name="Normal 44" xfId="1645" xr:uid="{00000000-0005-0000-0000-00006D060000}"/>
    <cellStyle name="Normal 45" xfId="1646" xr:uid="{00000000-0005-0000-0000-00006E060000}"/>
    <cellStyle name="Normal 46" xfId="1647" xr:uid="{00000000-0005-0000-0000-00006F060000}"/>
    <cellStyle name="Normal 47" xfId="1648" xr:uid="{00000000-0005-0000-0000-000070060000}"/>
    <cellStyle name="Normal 48" xfId="1649" xr:uid="{00000000-0005-0000-0000-000071060000}"/>
    <cellStyle name="Normal 49" xfId="1650" xr:uid="{00000000-0005-0000-0000-000072060000}"/>
    <cellStyle name="Normal 5" xfId="1651" xr:uid="{00000000-0005-0000-0000-000073060000}"/>
    <cellStyle name="Normal 5 2" xfId="1652" xr:uid="{00000000-0005-0000-0000-000074060000}"/>
    <cellStyle name="Normal 5 2 2" xfId="1653" xr:uid="{00000000-0005-0000-0000-000075060000}"/>
    <cellStyle name="Normal 5 2 2 2" xfId="1654" xr:uid="{00000000-0005-0000-0000-000076060000}"/>
    <cellStyle name="Normal 5 2 2 3" xfId="1655" xr:uid="{00000000-0005-0000-0000-000077060000}"/>
    <cellStyle name="Normal 5 2 3" xfId="1656" xr:uid="{00000000-0005-0000-0000-000078060000}"/>
    <cellStyle name="Normal 5 3" xfId="1657" xr:uid="{00000000-0005-0000-0000-000079060000}"/>
    <cellStyle name="Normal 5 3 2" xfId="1658" xr:uid="{00000000-0005-0000-0000-00007A060000}"/>
    <cellStyle name="Normal 5 3 3" xfId="1659" xr:uid="{00000000-0005-0000-0000-00007B060000}"/>
    <cellStyle name="Normal 5 4" xfId="1660" xr:uid="{00000000-0005-0000-0000-00007C060000}"/>
    <cellStyle name="Normal 5 4 2" xfId="1661" xr:uid="{00000000-0005-0000-0000-00007D060000}"/>
    <cellStyle name="Normal 5 5" xfId="1662" xr:uid="{00000000-0005-0000-0000-00007E060000}"/>
    <cellStyle name="Normal 50" xfId="1663" xr:uid="{00000000-0005-0000-0000-00007F060000}"/>
    <cellStyle name="Normal 51" xfId="1664" xr:uid="{00000000-0005-0000-0000-000080060000}"/>
    <cellStyle name="Normal 52" xfId="1665" xr:uid="{00000000-0005-0000-0000-000081060000}"/>
    <cellStyle name="Normal 53" xfId="1666" xr:uid="{00000000-0005-0000-0000-000082060000}"/>
    <cellStyle name="Normal 54" xfId="1667" xr:uid="{00000000-0005-0000-0000-000083060000}"/>
    <cellStyle name="Normal 55" xfId="1668" xr:uid="{00000000-0005-0000-0000-000084060000}"/>
    <cellStyle name="Normal 55 2" xfId="1669" xr:uid="{00000000-0005-0000-0000-000085060000}"/>
    <cellStyle name="Normal 56" xfId="1670" xr:uid="{00000000-0005-0000-0000-000086060000}"/>
    <cellStyle name="Normal 57" xfId="1671" xr:uid="{00000000-0005-0000-0000-000087060000}"/>
    <cellStyle name="Normal 58" xfId="1672" xr:uid="{00000000-0005-0000-0000-000088060000}"/>
    <cellStyle name="Normal 59" xfId="1673" xr:uid="{00000000-0005-0000-0000-000089060000}"/>
    <cellStyle name="Normal 6" xfId="1674" xr:uid="{00000000-0005-0000-0000-00008A060000}"/>
    <cellStyle name="Normal 6 2" xfId="1675" xr:uid="{00000000-0005-0000-0000-00008B060000}"/>
    <cellStyle name="Normal 6 2 2" xfId="1676" xr:uid="{00000000-0005-0000-0000-00008C060000}"/>
    <cellStyle name="Normal 6 2 2 2" xfId="1677" xr:uid="{00000000-0005-0000-0000-00008D060000}"/>
    <cellStyle name="Normal 6 2 3" xfId="1678" xr:uid="{00000000-0005-0000-0000-00008E060000}"/>
    <cellStyle name="Normal 6 3" xfId="1679" xr:uid="{00000000-0005-0000-0000-00008F060000}"/>
    <cellStyle name="Normal 6 3 2" xfId="1680" xr:uid="{00000000-0005-0000-0000-000090060000}"/>
    <cellStyle name="Normal 6 4" xfId="1681" xr:uid="{00000000-0005-0000-0000-000091060000}"/>
    <cellStyle name="Normal 60" xfId="1682" xr:uid="{00000000-0005-0000-0000-000092060000}"/>
    <cellStyle name="Normal 61" xfId="1683" xr:uid="{00000000-0005-0000-0000-000093060000}"/>
    <cellStyle name="Normal 62" xfId="1684" xr:uid="{00000000-0005-0000-0000-000094060000}"/>
    <cellStyle name="Normal 63" xfId="1685" xr:uid="{00000000-0005-0000-0000-000095060000}"/>
    <cellStyle name="Normal 64" xfId="1686" xr:uid="{00000000-0005-0000-0000-000096060000}"/>
    <cellStyle name="Normal 65" xfId="1687" xr:uid="{00000000-0005-0000-0000-000097060000}"/>
    <cellStyle name="Normal 66" xfId="1688" xr:uid="{00000000-0005-0000-0000-000098060000}"/>
    <cellStyle name="Normal 67" xfId="1689" xr:uid="{00000000-0005-0000-0000-000099060000}"/>
    <cellStyle name="Normal 68" xfId="1690" xr:uid="{00000000-0005-0000-0000-00009A060000}"/>
    <cellStyle name="Normal 69" xfId="1691" xr:uid="{00000000-0005-0000-0000-00009B060000}"/>
    <cellStyle name="Normal 7" xfId="1692" xr:uid="{00000000-0005-0000-0000-00009C060000}"/>
    <cellStyle name="Normal 7 10" xfId="1693" xr:uid="{00000000-0005-0000-0000-00009D060000}"/>
    <cellStyle name="Normal 7 11" xfId="1694" xr:uid="{00000000-0005-0000-0000-00009E060000}"/>
    <cellStyle name="Normal 7 2" xfId="1695" xr:uid="{00000000-0005-0000-0000-00009F060000}"/>
    <cellStyle name="Normal 7 2 2" xfId="1696" xr:uid="{00000000-0005-0000-0000-0000A0060000}"/>
    <cellStyle name="Normal 7 3" xfId="1697" xr:uid="{00000000-0005-0000-0000-0000A1060000}"/>
    <cellStyle name="Normal 7 3 2" xfId="1698" xr:uid="{00000000-0005-0000-0000-0000A2060000}"/>
    <cellStyle name="Normal 7 4" xfId="1699" xr:uid="{00000000-0005-0000-0000-0000A3060000}"/>
    <cellStyle name="Normal 7 4 2" xfId="1700" xr:uid="{00000000-0005-0000-0000-0000A4060000}"/>
    <cellStyle name="Normal 7 5" xfId="1701" xr:uid="{00000000-0005-0000-0000-0000A5060000}"/>
    <cellStyle name="Normal 7 5 2" xfId="1702" xr:uid="{00000000-0005-0000-0000-0000A6060000}"/>
    <cellStyle name="Normal 7 5 3" xfId="1703" xr:uid="{00000000-0005-0000-0000-0000A7060000}"/>
    <cellStyle name="Normal 7 5 4" xfId="1704" xr:uid="{00000000-0005-0000-0000-0000A8060000}"/>
    <cellStyle name="Normal 7 5 5" xfId="1705" xr:uid="{00000000-0005-0000-0000-0000A9060000}"/>
    <cellStyle name="Normal 7 6" xfId="1706" xr:uid="{00000000-0005-0000-0000-0000AA060000}"/>
    <cellStyle name="Normal 7 6 2" xfId="1707" xr:uid="{00000000-0005-0000-0000-0000AB060000}"/>
    <cellStyle name="Normal 7 6 3" xfId="1708" xr:uid="{00000000-0005-0000-0000-0000AC060000}"/>
    <cellStyle name="Normal 7 6 4" xfId="1709" xr:uid="{00000000-0005-0000-0000-0000AD060000}"/>
    <cellStyle name="Normal 7 6 5" xfId="1710" xr:uid="{00000000-0005-0000-0000-0000AE060000}"/>
    <cellStyle name="Normal 7 7" xfId="1711" xr:uid="{00000000-0005-0000-0000-0000AF060000}"/>
    <cellStyle name="Normal 7 8" xfId="1712" xr:uid="{00000000-0005-0000-0000-0000B0060000}"/>
    <cellStyle name="Normal 7 9" xfId="1713" xr:uid="{00000000-0005-0000-0000-0000B1060000}"/>
    <cellStyle name="Normal 70" xfId="1714" xr:uid="{00000000-0005-0000-0000-0000B2060000}"/>
    <cellStyle name="Normal 71" xfId="1715" xr:uid="{00000000-0005-0000-0000-0000B3060000}"/>
    <cellStyle name="Normal 72" xfId="1716" xr:uid="{00000000-0005-0000-0000-0000B4060000}"/>
    <cellStyle name="Normal 73" xfId="1717" xr:uid="{00000000-0005-0000-0000-0000B5060000}"/>
    <cellStyle name="Normal 74" xfId="1718" xr:uid="{00000000-0005-0000-0000-0000B6060000}"/>
    <cellStyle name="Normal 75" xfId="1719" xr:uid="{00000000-0005-0000-0000-0000B7060000}"/>
    <cellStyle name="Normal 76" xfId="1720" xr:uid="{00000000-0005-0000-0000-0000B8060000}"/>
    <cellStyle name="Normal 77" xfId="1721" xr:uid="{00000000-0005-0000-0000-0000B9060000}"/>
    <cellStyle name="Normal 78" xfId="1722" xr:uid="{00000000-0005-0000-0000-0000BA060000}"/>
    <cellStyle name="Normal 8" xfId="1723" xr:uid="{00000000-0005-0000-0000-0000BB060000}"/>
    <cellStyle name="Normal 8 10" xfId="1724" xr:uid="{00000000-0005-0000-0000-0000BC060000}"/>
    <cellStyle name="Normal 8 11" xfId="1725" xr:uid="{00000000-0005-0000-0000-0000BD060000}"/>
    <cellStyle name="Normal 8 12" xfId="1726" xr:uid="{00000000-0005-0000-0000-0000BE060000}"/>
    <cellStyle name="Normal 8 2" xfId="1727" xr:uid="{00000000-0005-0000-0000-0000BF060000}"/>
    <cellStyle name="Normal 8 2 2" xfId="1728" xr:uid="{00000000-0005-0000-0000-0000C0060000}"/>
    <cellStyle name="Normal 8 2 3" xfId="1729" xr:uid="{00000000-0005-0000-0000-0000C1060000}"/>
    <cellStyle name="Normal 8 3" xfId="1730" xr:uid="{00000000-0005-0000-0000-0000C2060000}"/>
    <cellStyle name="Normal 8 3 2" xfId="1731" xr:uid="{00000000-0005-0000-0000-0000C3060000}"/>
    <cellStyle name="Normal 8 4" xfId="1732" xr:uid="{00000000-0005-0000-0000-0000C4060000}"/>
    <cellStyle name="Normal 8 5" xfId="1733" xr:uid="{00000000-0005-0000-0000-0000C5060000}"/>
    <cellStyle name="Normal 8 5 2" xfId="1734" xr:uid="{00000000-0005-0000-0000-0000C6060000}"/>
    <cellStyle name="Normal 8 5 3" xfId="1735" xr:uid="{00000000-0005-0000-0000-0000C7060000}"/>
    <cellStyle name="Normal 8 5 4" xfId="1736" xr:uid="{00000000-0005-0000-0000-0000C8060000}"/>
    <cellStyle name="Normal 8 5 5" xfId="1737" xr:uid="{00000000-0005-0000-0000-0000C9060000}"/>
    <cellStyle name="Normal 8 6" xfId="1738" xr:uid="{00000000-0005-0000-0000-0000CA060000}"/>
    <cellStyle name="Normal 8 6 2" xfId="1739" xr:uid="{00000000-0005-0000-0000-0000CB060000}"/>
    <cellStyle name="Normal 8 6 3" xfId="1740" xr:uid="{00000000-0005-0000-0000-0000CC060000}"/>
    <cellStyle name="Normal 8 6 4" xfId="1741" xr:uid="{00000000-0005-0000-0000-0000CD060000}"/>
    <cellStyle name="Normal 8 6 5" xfId="1742" xr:uid="{00000000-0005-0000-0000-0000CE060000}"/>
    <cellStyle name="Normal 8 7" xfId="1743" xr:uid="{00000000-0005-0000-0000-0000CF060000}"/>
    <cellStyle name="Normal 8 7 2" xfId="1744" xr:uid="{00000000-0005-0000-0000-0000D0060000}"/>
    <cellStyle name="Normal 8 8" xfId="1745" xr:uid="{00000000-0005-0000-0000-0000D1060000}"/>
    <cellStyle name="Normal 8 9" xfId="1746" xr:uid="{00000000-0005-0000-0000-0000D2060000}"/>
    <cellStyle name="Normal 9" xfId="1747" xr:uid="{00000000-0005-0000-0000-0000D3060000}"/>
    <cellStyle name="Normal 9 2" xfId="1748" xr:uid="{00000000-0005-0000-0000-0000D4060000}"/>
    <cellStyle name="Normal 9 2 2" xfId="1749" xr:uid="{00000000-0005-0000-0000-0000D5060000}"/>
    <cellStyle name="Normal 9 2 3" xfId="1750" xr:uid="{00000000-0005-0000-0000-0000D6060000}"/>
    <cellStyle name="Normal 9 3" xfId="1751" xr:uid="{00000000-0005-0000-0000-0000D7060000}"/>
    <cellStyle name="Normal 9 4" xfId="1752" xr:uid="{00000000-0005-0000-0000-0000D8060000}"/>
    <cellStyle name="Normal 9 5" xfId="1753" xr:uid="{00000000-0005-0000-0000-0000D9060000}"/>
    <cellStyle name="Normal_APR$U$07" xfId="1754" xr:uid="{00000000-0005-0000-0000-0000DA060000}"/>
    <cellStyle name="Normal_ATIVO" xfId="1755" xr:uid="{00000000-0005-0000-0000-0000DB060000}"/>
    <cellStyle name="Normal_ATIVO 2" xfId="1756" xr:uid="{00000000-0005-0000-0000-0000DC060000}"/>
    <cellStyle name="Normal_ATIVO 3" xfId="1757" xr:uid="{00000000-0005-0000-0000-0000DD060000}"/>
    <cellStyle name="Normal_ATIVO 5" xfId="1758" xr:uid="{00000000-0005-0000-0000-0000DE060000}"/>
    <cellStyle name="Normal_ATIVO 6" xfId="1759" xr:uid="{00000000-0005-0000-0000-0000DF060000}"/>
    <cellStyle name="Normal_DOAR" xfId="1760" xr:uid="{00000000-0005-0000-0000-0000E0060000}"/>
    <cellStyle name="Normal_FLUXO CAIXA_ITR012007" xfId="1761" xr:uid="{00000000-0005-0000-0000-0000E1060000}"/>
    <cellStyle name="Normal_fluxosPWC" xfId="1762" xr:uid="{00000000-0005-0000-0000-0000E2060000}"/>
    <cellStyle name="Normal_MUTAS_MUTAS (2)" xfId="1763" xr:uid="{00000000-0005-0000-0000-0000E3060000}"/>
    <cellStyle name="Normal_PASSIVO" xfId="1764" xr:uid="{00000000-0005-0000-0000-0000E4060000}"/>
    <cellStyle name="Normal_RESULTADO" xfId="1765" xr:uid="{00000000-0005-0000-0000-0000E5060000}"/>
    <cellStyle name="Normal_RR$US$6I" xfId="1766" xr:uid="{00000000-0005-0000-0000-0000E6060000}"/>
    <cellStyle name="Normale_Backup de SIMUCDI 8.10.02" xfId="1767" xr:uid="{00000000-0005-0000-0000-0000E7060000}"/>
    <cellStyle name="Nota 10" xfId="1768" xr:uid="{00000000-0005-0000-0000-0000E8060000}"/>
    <cellStyle name="Nota 10 2" xfId="1769" xr:uid="{00000000-0005-0000-0000-0000E9060000}"/>
    <cellStyle name="Nota 11" xfId="1770" xr:uid="{00000000-0005-0000-0000-0000EA060000}"/>
    <cellStyle name="Nota 11 2" xfId="1771" xr:uid="{00000000-0005-0000-0000-0000EB060000}"/>
    <cellStyle name="Nota 11 3" xfId="1772" xr:uid="{00000000-0005-0000-0000-0000EC060000}"/>
    <cellStyle name="Nota 12" xfId="1773" xr:uid="{00000000-0005-0000-0000-0000ED060000}"/>
    <cellStyle name="Nota 12 2" xfId="1774" xr:uid="{00000000-0005-0000-0000-0000EE060000}"/>
    <cellStyle name="Nota 13" xfId="1775" xr:uid="{00000000-0005-0000-0000-0000EF060000}"/>
    <cellStyle name="Nota 13 2" xfId="1776" xr:uid="{00000000-0005-0000-0000-0000F0060000}"/>
    <cellStyle name="Nota 14" xfId="1777" xr:uid="{00000000-0005-0000-0000-0000F1060000}"/>
    <cellStyle name="Nota 14 2" xfId="1778" xr:uid="{00000000-0005-0000-0000-0000F2060000}"/>
    <cellStyle name="Nota 15" xfId="1779" xr:uid="{00000000-0005-0000-0000-0000F3060000}"/>
    <cellStyle name="Nota 16" xfId="1780" xr:uid="{00000000-0005-0000-0000-0000F4060000}"/>
    <cellStyle name="Nota 17" xfId="1781" xr:uid="{00000000-0005-0000-0000-0000F5060000}"/>
    <cellStyle name="Nota 18" xfId="1782" xr:uid="{00000000-0005-0000-0000-0000F6060000}"/>
    <cellStyle name="Nota 2" xfId="1783" xr:uid="{00000000-0005-0000-0000-0000F7060000}"/>
    <cellStyle name="Nota 2 2" xfId="1784" xr:uid="{00000000-0005-0000-0000-0000F8060000}"/>
    <cellStyle name="Nota 2 2 2" xfId="1785" xr:uid="{00000000-0005-0000-0000-0000F9060000}"/>
    <cellStyle name="Nota 2 3" xfId="1786" xr:uid="{00000000-0005-0000-0000-0000FA060000}"/>
    <cellStyle name="Nota 2 3 2" xfId="1787" xr:uid="{00000000-0005-0000-0000-0000FB060000}"/>
    <cellStyle name="Nota 2 3 3" xfId="1788" xr:uid="{00000000-0005-0000-0000-0000FC060000}"/>
    <cellStyle name="Nota 2 4" xfId="1789" xr:uid="{00000000-0005-0000-0000-0000FD060000}"/>
    <cellStyle name="Nota 3" xfId="1790" xr:uid="{00000000-0005-0000-0000-0000FE060000}"/>
    <cellStyle name="Nota 3 2" xfId="1791" xr:uid="{00000000-0005-0000-0000-0000FF060000}"/>
    <cellStyle name="Nota 3 2 2" xfId="1792" xr:uid="{00000000-0005-0000-0000-000000070000}"/>
    <cellStyle name="Nota 3 2 2 2" xfId="1793" xr:uid="{00000000-0005-0000-0000-000001070000}"/>
    <cellStyle name="Nota 3 2 3" xfId="1794" xr:uid="{00000000-0005-0000-0000-000002070000}"/>
    <cellStyle name="Nota 3 3" xfId="1795" xr:uid="{00000000-0005-0000-0000-000003070000}"/>
    <cellStyle name="Nota 3 4" xfId="1796" xr:uid="{00000000-0005-0000-0000-000004070000}"/>
    <cellStyle name="Nota 4" xfId="1797" xr:uid="{00000000-0005-0000-0000-000005070000}"/>
    <cellStyle name="Nota 4 2" xfId="1798" xr:uid="{00000000-0005-0000-0000-000006070000}"/>
    <cellStyle name="Nota 4 2 2" xfId="1799" xr:uid="{00000000-0005-0000-0000-000007070000}"/>
    <cellStyle name="Nota 4 2 3" xfId="1800" xr:uid="{00000000-0005-0000-0000-000008070000}"/>
    <cellStyle name="Nota 4 3" xfId="1801" xr:uid="{00000000-0005-0000-0000-000009070000}"/>
    <cellStyle name="Nota 5" xfId="1802" xr:uid="{00000000-0005-0000-0000-00000A070000}"/>
    <cellStyle name="Nota 5 2" xfId="1803" xr:uid="{00000000-0005-0000-0000-00000B070000}"/>
    <cellStyle name="Nota 5 2 2" xfId="1804" xr:uid="{00000000-0005-0000-0000-00000C070000}"/>
    <cellStyle name="Nota 5 3" xfId="1805" xr:uid="{00000000-0005-0000-0000-00000D070000}"/>
    <cellStyle name="Nota 5 4" xfId="1806" xr:uid="{00000000-0005-0000-0000-00000E070000}"/>
    <cellStyle name="Nota 6" xfId="1807" xr:uid="{00000000-0005-0000-0000-00000F070000}"/>
    <cellStyle name="Nota 6 2" xfId="1808" xr:uid="{00000000-0005-0000-0000-000010070000}"/>
    <cellStyle name="Nota 6 3" xfId="1809" xr:uid="{00000000-0005-0000-0000-000011070000}"/>
    <cellStyle name="Nota 7" xfId="1810" xr:uid="{00000000-0005-0000-0000-000012070000}"/>
    <cellStyle name="Nota 7 2" xfId="1811" xr:uid="{00000000-0005-0000-0000-000013070000}"/>
    <cellStyle name="Nota 7 3" xfId="1812" xr:uid="{00000000-0005-0000-0000-000014070000}"/>
    <cellStyle name="Nota 8" xfId="1813" xr:uid="{00000000-0005-0000-0000-000015070000}"/>
    <cellStyle name="Nota 8 2" xfId="1814" xr:uid="{00000000-0005-0000-0000-000016070000}"/>
    <cellStyle name="Nota 8 3" xfId="1815" xr:uid="{00000000-0005-0000-0000-000017070000}"/>
    <cellStyle name="Nota 9" xfId="1816" xr:uid="{00000000-0005-0000-0000-000018070000}"/>
    <cellStyle name="Nota 9 2" xfId="1817" xr:uid="{00000000-0005-0000-0000-000019070000}"/>
    <cellStyle name="Nota 9 3" xfId="1818" xr:uid="{00000000-0005-0000-0000-00001A070000}"/>
    <cellStyle name="Note 2" xfId="1819" xr:uid="{00000000-0005-0000-0000-00001B070000}"/>
    <cellStyle name="Note 2 2" xfId="1820" xr:uid="{00000000-0005-0000-0000-00001C070000}"/>
    <cellStyle name="Note 2 2 2" xfId="1821" xr:uid="{00000000-0005-0000-0000-00001D070000}"/>
    <cellStyle name="Note 2 2 3" xfId="1822" xr:uid="{00000000-0005-0000-0000-00001E070000}"/>
    <cellStyle name="Note 2 2 4" xfId="1823" xr:uid="{00000000-0005-0000-0000-00001F070000}"/>
    <cellStyle name="Note 2 2 5" xfId="1824" xr:uid="{00000000-0005-0000-0000-000020070000}"/>
    <cellStyle name="Note 2 3" xfId="1825" xr:uid="{00000000-0005-0000-0000-000021070000}"/>
    <cellStyle name="Note 2 3 2" xfId="1826" xr:uid="{00000000-0005-0000-0000-000022070000}"/>
    <cellStyle name="Note 2 3 3" xfId="1827" xr:uid="{00000000-0005-0000-0000-000023070000}"/>
    <cellStyle name="Note 2 3 4" xfId="1828" xr:uid="{00000000-0005-0000-0000-000024070000}"/>
    <cellStyle name="Note 2 4" xfId="1829" xr:uid="{00000000-0005-0000-0000-000025070000}"/>
    <cellStyle name="Note 2 4 2" xfId="1830" xr:uid="{00000000-0005-0000-0000-000026070000}"/>
    <cellStyle name="Note 2 5" xfId="1831" xr:uid="{00000000-0005-0000-0000-000027070000}"/>
    <cellStyle name="Note 2 5 2" xfId="1832" xr:uid="{00000000-0005-0000-0000-000028070000}"/>
    <cellStyle name="Note 2 6" xfId="1833" xr:uid="{00000000-0005-0000-0000-000029070000}"/>
    <cellStyle name="Note 2 7" xfId="1834" xr:uid="{00000000-0005-0000-0000-00002A070000}"/>
    <cellStyle name="Note 2 8" xfId="1835" xr:uid="{00000000-0005-0000-0000-00002B070000}"/>
    <cellStyle name="Note 2 9" xfId="1836" xr:uid="{00000000-0005-0000-0000-00002C070000}"/>
    <cellStyle name="Note 3" xfId="1837" xr:uid="{00000000-0005-0000-0000-00002D070000}"/>
    <cellStyle name="Output" xfId="1838" xr:uid="{00000000-0005-0000-0000-00002E070000}"/>
    <cellStyle name="Output 2" xfId="1839" xr:uid="{00000000-0005-0000-0000-00002F070000}"/>
    <cellStyle name="Output 2 2" xfId="1840" xr:uid="{00000000-0005-0000-0000-000030070000}"/>
    <cellStyle name="Output 2 2 2" xfId="1841" xr:uid="{00000000-0005-0000-0000-000031070000}"/>
    <cellStyle name="Output 2 3" xfId="1842" xr:uid="{00000000-0005-0000-0000-000032070000}"/>
    <cellStyle name="Output 2 3 2" xfId="1843" xr:uid="{00000000-0005-0000-0000-000033070000}"/>
    <cellStyle name="Output 2 4" xfId="1844" xr:uid="{00000000-0005-0000-0000-000034070000}"/>
    <cellStyle name="Output 2 5" xfId="1845" xr:uid="{00000000-0005-0000-0000-000035070000}"/>
    <cellStyle name="Output 3" xfId="1846" xr:uid="{00000000-0005-0000-0000-000036070000}"/>
    <cellStyle name="OUTPUT AMOUNTS" xfId="1847" xr:uid="{00000000-0005-0000-0000-000037070000}"/>
    <cellStyle name="OUTPUT COLUMN HEADINGS" xfId="1848" xr:uid="{00000000-0005-0000-0000-000038070000}"/>
    <cellStyle name="OUTPUT LINE ITEMS" xfId="1849" xr:uid="{00000000-0005-0000-0000-000039070000}"/>
    <cellStyle name="OUTPUT REPORT HEADING" xfId="1850" xr:uid="{00000000-0005-0000-0000-00003A070000}"/>
    <cellStyle name="OUTPUT REPORT TITLE" xfId="1851" xr:uid="{00000000-0005-0000-0000-00003B070000}"/>
    <cellStyle name="Percent 2" xfId="1852" xr:uid="{00000000-0005-0000-0000-00003C070000}"/>
    <cellStyle name="Percent 2 2" xfId="1853" xr:uid="{00000000-0005-0000-0000-00003D070000}"/>
    <cellStyle name="Percent 2 2 2" xfId="1854" xr:uid="{00000000-0005-0000-0000-00003E070000}"/>
    <cellStyle name="Percent 2 2 2 2" xfId="1855" xr:uid="{00000000-0005-0000-0000-00003F070000}"/>
    <cellStyle name="Percent 2 2 2 2 2" xfId="1856" xr:uid="{00000000-0005-0000-0000-000040070000}"/>
    <cellStyle name="Percent 2 2 2 3" xfId="1857" xr:uid="{00000000-0005-0000-0000-000041070000}"/>
    <cellStyle name="Percent 2 2 2 3 2" xfId="1858" xr:uid="{00000000-0005-0000-0000-000042070000}"/>
    <cellStyle name="Percent 2 2 2 4" xfId="1859" xr:uid="{00000000-0005-0000-0000-000043070000}"/>
    <cellStyle name="Percent 2 2 2 4 2" xfId="1860" xr:uid="{00000000-0005-0000-0000-000044070000}"/>
    <cellStyle name="Percent 2 2 2 5" xfId="1861" xr:uid="{00000000-0005-0000-0000-000045070000}"/>
    <cellStyle name="Percent 2 2 2 5 2" xfId="1862" xr:uid="{00000000-0005-0000-0000-000046070000}"/>
    <cellStyle name="Percent 2 2 2 6" xfId="1863" xr:uid="{00000000-0005-0000-0000-000047070000}"/>
    <cellStyle name="Percent 2 2 3" xfId="1864" xr:uid="{00000000-0005-0000-0000-000048070000}"/>
    <cellStyle name="Percent 2 2 3 2" xfId="1865" xr:uid="{00000000-0005-0000-0000-000049070000}"/>
    <cellStyle name="Percent 2 2 3 2 2" xfId="1866" xr:uid="{00000000-0005-0000-0000-00004A070000}"/>
    <cellStyle name="Percent 2 2 3 3" xfId="1867" xr:uid="{00000000-0005-0000-0000-00004B070000}"/>
    <cellStyle name="Percent 2 2 3 3 2" xfId="1868" xr:uid="{00000000-0005-0000-0000-00004C070000}"/>
    <cellStyle name="Percent 2 2 3 4" xfId="1869" xr:uid="{00000000-0005-0000-0000-00004D070000}"/>
    <cellStyle name="Percent 2 2 3 4 2" xfId="1870" xr:uid="{00000000-0005-0000-0000-00004E070000}"/>
    <cellStyle name="Percent 2 2 3 5" xfId="1871" xr:uid="{00000000-0005-0000-0000-00004F070000}"/>
    <cellStyle name="Percent 2 2 3 5 2" xfId="1872" xr:uid="{00000000-0005-0000-0000-000050070000}"/>
    <cellStyle name="Percent 2 2 3 6" xfId="1873" xr:uid="{00000000-0005-0000-0000-000051070000}"/>
    <cellStyle name="Percent 2 2 4" xfId="1874" xr:uid="{00000000-0005-0000-0000-000052070000}"/>
    <cellStyle name="Percent 2 2 4 2" xfId="1875" xr:uid="{00000000-0005-0000-0000-000053070000}"/>
    <cellStyle name="Percent 2 2 5" xfId="1876" xr:uid="{00000000-0005-0000-0000-000054070000}"/>
    <cellStyle name="Percent 2 2 5 2" xfId="1877" xr:uid="{00000000-0005-0000-0000-000055070000}"/>
    <cellStyle name="Percent 2 2 6" xfId="1878" xr:uid="{00000000-0005-0000-0000-000056070000}"/>
    <cellStyle name="Percent 2 2 6 2" xfId="1879" xr:uid="{00000000-0005-0000-0000-000057070000}"/>
    <cellStyle name="Percent 2 2 7" xfId="1880" xr:uid="{00000000-0005-0000-0000-000058070000}"/>
    <cellStyle name="Percent 2 2 7 2" xfId="1881" xr:uid="{00000000-0005-0000-0000-000059070000}"/>
    <cellStyle name="Percent 2 2 8" xfId="1882" xr:uid="{00000000-0005-0000-0000-00005A070000}"/>
    <cellStyle name="Percent 2 2 9" xfId="1883" xr:uid="{00000000-0005-0000-0000-00005B070000}"/>
    <cellStyle name="Percent 2 3" xfId="1884" xr:uid="{00000000-0005-0000-0000-00005C070000}"/>
    <cellStyle name="Percent 2 3 2" xfId="1885" xr:uid="{00000000-0005-0000-0000-00005D070000}"/>
    <cellStyle name="Percent 2 3 2 2" xfId="1886" xr:uid="{00000000-0005-0000-0000-00005E070000}"/>
    <cellStyle name="Percent 2 3 3" xfId="1887" xr:uid="{00000000-0005-0000-0000-00005F070000}"/>
    <cellStyle name="Percent 2 3 3 2" xfId="1888" xr:uid="{00000000-0005-0000-0000-000060070000}"/>
    <cellStyle name="Percent 2 3 4" xfId="1889" xr:uid="{00000000-0005-0000-0000-000061070000}"/>
    <cellStyle name="Percent 2 3 4 2" xfId="1890" xr:uid="{00000000-0005-0000-0000-000062070000}"/>
    <cellStyle name="Percent 2 3 5" xfId="1891" xr:uid="{00000000-0005-0000-0000-000063070000}"/>
    <cellStyle name="Percent 2 3 5 2" xfId="1892" xr:uid="{00000000-0005-0000-0000-000064070000}"/>
    <cellStyle name="Percent 2 3 6" xfId="1893" xr:uid="{00000000-0005-0000-0000-000065070000}"/>
    <cellStyle name="Percent 2 3 7" xfId="1894" xr:uid="{00000000-0005-0000-0000-000066070000}"/>
    <cellStyle name="Percent 2 3 8" xfId="1895" xr:uid="{00000000-0005-0000-0000-000067070000}"/>
    <cellStyle name="Percent 2 4" xfId="1896" xr:uid="{00000000-0005-0000-0000-000068070000}"/>
    <cellStyle name="Percent 2 4 2" xfId="1897" xr:uid="{00000000-0005-0000-0000-000069070000}"/>
    <cellStyle name="Percent 2 4 2 2" xfId="1898" xr:uid="{00000000-0005-0000-0000-00006A070000}"/>
    <cellStyle name="Percent 2 4 3" xfId="1899" xr:uid="{00000000-0005-0000-0000-00006B070000}"/>
    <cellStyle name="Percent 2 4 3 2" xfId="1900" xr:uid="{00000000-0005-0000-0000-00006C070000}"/>
    <cellStyle name="Percent 2 4 4" xfId="1901" xr:uid="{00000000-0005-0000-0000-00006D070000}"/>
    <cellStyle name="Percent 2 4 4 2" xfId="1902" xr:uid="{00000000-0005-0000-0000-00006E070000}"/>
    <cellStyle name="Percent 2 4 5" xfId="1903" xr:uid="{00000000-0005-0000-0000-00006F070000}"/>
    <cellStyle name="Percent 2 4 5 2" xfId="1904" xr:uid="{00000000-0005-0000-0000-000070070000}"/>
    <cellStyle name="Percent 2 4 6" xfId="1905" xr:uid="{00000000-0005-0000-0000-000071070000}"/>
    <cellStyle name="Percent 2 4 7" xfId="1906" xr:uid="{00000000-0005-0000-0000-000072070000}"/>
    <cellStyle name="Percent 2 5" xfId="1907" xr:uid="{00000000-0005-0000-0000-000073070000}"/>
    <cellStyle name="Percent 3" xfId="1908" xr:uid="{00000000-0005-0000-0000-000074070000}"/>
    <cellStyle name="Percent 3 2" xfId="1909" xr:uid="{00000000-0005-0000-0000-000075070000}"/>
    <cellStyle name="Percent 3 3" xfId="1910" xr:uid="{00000000-0005-0000-0000-000076070000}"/>
    <cellStyle name="Percent 4" xfId="1911" xr:uid="{00000000-0005-0000-0000-000077070000}"/>
    <cellStyle name="Percent 4 2" xfId="1912" xr:uid="{00000000-0005-0000-0000-000078070000}"/>
    <cellStyle name="Percent 4 2 2" xfId="1913" xr:uid="{00000000-0005-0000-0000-000079070000}"/>
    <cellStyle name="Percent 4 2 3" xfId="1914" xr:uid="{00000000-0005-0000-0000-00007A070000}"/>
    <cellStyle name="Percent 4 2 4" xfId="1915" xr:uid="{00000000-0005-0000-0000-00007B070000}"/>
    <cellStyle name="Percent 4 2 5" xfId="1916" xr:uid="{00000000-0005-0000-0000-00007C070000}"/>
    <cellStyle name="Percent 4 3" xfId="1917" xr:uid="{00000000-0005-0000-0000-00007D070000}"/>
    <cellStyle name="Percent 4 3 2" xfId="1918" xr:uid="{00000000-0005-0000-0000-00007E070000}"/>
    <cellStyle name="Percent 4 3 3" xfId="1919" xr:uid="{00000000-0005-0000-0000-00007F070000}"/>
    <cellStyle name="Percent 4 3 4" xfId="1920" xr:uid="{00000000-0005-0000-0000-000080070000}"/>
    <cellStyle name="Percent 4 3 5" xfId="1921" xr:uid="{00000000-0005-0000-0000-000081070000}"/>
    <cellStyle name="Percent 4 4" xfId="1922" xr:uid="{00000000-0005-0000-0000-000082070000}"/>
    <cellStyle name="Percent 4 4 2" xfId="1923" xr:uid="{00000000-0005-0000-0000-000083070000}"/>
    <cellStyle name="Percent 4 5" xfId="1924" xr:uid="{00000000-0005-0000-0000-000084070000}"/>
    <cellStyle name="Percent 4 5 2" xfId="1925" xr:uid="{00000000-0005-0000-0000-000085070000}"/>
    <cellStyle name="Percent 4 6" xfId="1926" xr:uid="{00000000-0005-0000-0000-000086070000}"/>
    <cellStyle name="Percent 4 6 2" xfId="1927" xr:uid="{00000000-0005-0000-0000-000087070000}"/>
    <cellStyle name="Percent 4 7" xfId="1928" xr:uid="{00000000-0005-0000-0000-000088070000}"/>
    <cellStyle name="Percent 4 8" xfId="1929" xr:uid="{00000000-0005-0000-0000-000089070000}"/>
    <cellStyle name="Percent 5" xfId="1930" xr:uid="{00000000-0005-0000-0000-00008A070000}"/>
    <cellStyle name="Percent 5 2" xfId="1931" xr:uid="{00000000-0005-0000-0000-00008B070000}"/>
    <cellStyle name="Percent 5 2 2" xfId="1932" xr:uid="{00000000-0005-0000-0000-00008C070000}"/>
    <cellStyle name="Percent 5 3" xfId="1933" xr:uid="{00000000-0005-0000-0000-00008D070000}"/>
    <cellStyle name="Percent 5 3 2" xfId="1934" xr:uid="{00000000-0005-0000-0000-00008E070000}"/>
    <cellStyle name="Percent 5 4" xfId="1935" xr:uid="{00000000-0005-0000-0000-00008F070000}"/>
    <cellStyle name="Percent 5 4 2" xfId="1936" xr:uid="{00000000-0005-0000-0000-000090070000}"/>
    <cellStyle name="Percent 5 5" xfId="1937" xr:uid="{00000000-0005-0000-0000-000091070000}"/>
    <cellStyle name="Percent 5 6" xfId="1938" xr:uid="{00000000-0005-0000-0000-000092070000}"/>
    <cellStyle name="Percent 6" xfId="1939" xr:uid="{00000000-0005-0000-0000-000093070000}"/>
    <cellStyle name="Percent 7" xfId="1940" xr:uid="{00000000-0005-0000-0000-000094070000}"/>
    <cellStyle name="Percent 7 2" xfId="1941" xr:uid="{00000000-0005-0000-0000-000095070000}"/>
    <cellStyle name="Percent 8" xfId="1942" xr:uid="{00000000-0005-0000-0000-000096070000}"/>
    <cellStyle name="Percentual" xfId="1943" xr:uid="{00000000-0005-0000-0000-000097070000}"/>
    <cellStyle name="Ponto" xfId="1944" xr:uid="{00000000-0005-0000-0000-000098070000}"/>
    <cellStyle name="Porcentagem" xfId="1945" builtinId="5"/>
    <cellStyle name="Porcentagem 2" xfId="1946" xr:uid="{00000000-0005-0000-0000-00009A070000}"/>
    <cellStyle name="Porcentagem 2 2" xfId="1947" xr:uid="{00000000-0005-0000-0000-00009B070000}"/>
    <cellStyle name="Porcentagem 2 3" xfId="1948" xr:uid="{00000000-0005-0000-0000-00009C070000}"/>
    <cellStyle name="Porcentagem 3" xfId="1949" xr:uid="{00000000-0005-0000-0000-00009D070000}"/>
    <cellStyle name="Porcentagem 4" xfId="1950" xr:uid="{00000000-0005-0000-0000-00009E070000}"/>
    <cellStyle name="Premissas" xfId="1951" xr:uid="{00000000-0005-0000-0000-00009F070000}"/>
    <cellStyle name="Projeções" xfId="1952" xr:uid="{00000000-0005-0000-0000-0000A0070000}"/>
    <cellStyle name="REALIZADO ATUALIZADO" xfId="1953" xr:uid="{00000000-0005-0000-0000-0000A1070000}"/>
    <cellStyle name="Saída 10" xfId="1954" xr:uid="{00000000-0005-0000-0000-0000A2070000}"/>
    <cellStyle name="Saída 2" xfId="1955" xr:uid="{00000000-0005-0000-0000-0000A3070000}"/>
    <cellStyle name="Saída 2 2" xfId="1956" xr:uid="{00000000-0005-0000-0000-0000A4070000}"/>
    <cellStyle name="Saída 2 2 2" xfId="1957" xr:uid="{00000000-0005-0000-0000-0000A5070000}"/>
    <cellStyle name="Saída 2 3" xfId="1958" xr:uid="{00000000-0005-0000-0000-0000A6070000}"/>
    <cellStyle name="Saída 2 4" xfId="1959" xr:uid="{00000000-0005-0000-0000-0000A7070000}"/>
    <cellStyle name="Saída 3" xfId="1960" xr:uid="{00000000-0005-0000-0000-0000A8070000}"/>
    <cellStyle name="Saída 3 2" xfId="1961" xr:uid="{00000000-0005-0000-0000-0000A9070000}"/>
    <cellStyle name="Saída 4" xfId="1962" xr:uid="{00000000-0005-0000-0000-0000AA070000}"/>
    <cellStyle name="Saída 5" xfId="1963" xr:uid="{00000000-0005-0000-0000-0000AB070000}"/>
    <cellStyle name="Saída 6" xfId="1964" xr:uid="{00000000-0005-0000-0000-0000AC070000}"/>
    <cellStyle name="Saída 7" xfId="1965" xr:uid="{00000000-0005-0000-0000-0000AD070000}"/>
    <cellStyle name="Saída 8" xfId="1966" xr:uid="{00000000-0005-0000-0000-0000AE070000}"/>
    <cellStyle name="Saída 9" xfId="1967" xr:uid="{00000000-0005-0000-0000-0000AF070000}"/>
    <cellStyle name="SAPBEXaggData" xfId="1968" xr:uid="{00000000-0005-0000-0000-0000B0070000}"/>
    <cellStyle name="SAPBEXaggData 2" xfId="1969" xr:uid="{00000000-0005-0000-0000-0000B1070000}"/>
    <cellStyle name="SAPBEXaggData 2 2" xfId="1970" xr:uid="{00000000-0005-0000-0000-0000B2070000}"/>
    <cellStyle name="SAPBEXaggData 2 3" xfId="1971" xr:uid="{00000000-0005-0000-0000-0000B3070000}"/>
    <cellStyle name="SAPBEXaggData_14.4 - Depreciação" xfId="1972" xr:uid="{00000000-0005-0000-0000-0000B4070000}"/>
    <cellStyle name="SAPBEXaggDataEmph" xfId="1973" xr:uid="{00000000-0005-0000-0000-0000B5070000}"/>
    <cellStyle name="SAPBEXaggDataEmph 2" xfId="1974" xr:uid="{00000000-0005-0000-0000-0000B6070000}"/>
    <cellStyle name="SAPBEXaggDataEmph 2 2" xfId="1975" xr:uid="{00000000-0005-0000-0000-0000B7070000}"/>
    <cellStyle name="SAPBEXaggDataEmph 3" xfId="1976" xr:uid="{00000000-0005-0000-0000-0000B8070000}"/>
    <cellStyle name="SAPBEXaggDataEmph 4" xfId="1977" xr:uid="{00000000-0005-0000-0000-0000B9070000}"/>
    <cellStyle name="SAPBEXaggItem" xfId="1978" xr:uid="{00000000-0005-0000-0000-0000BA070000}"/>
    <cellStyle name="SAPBEXaggItem 2" xfId="1979" xr:uid="{00000000-0005-0000-0000-0000BB070000}"/>
    <cellStyle name="SAPBEXaggItem 2 2" xfId="1980" xr:uid="{00000000-0005-0000-0000-0000BC070000}"/>
    <cellStyle name="SAPBEXaggItem 2 3" xfId="1981" xr:uid="{00000000-0005-0000-0000-0000BD070000}"/>
    <cellStyle name="SAPBEXaggItem 3" xfId="1982" xr:uid="{00000000-0005-0000-0000-0000BE070000}"/>
    <cellStyle name="SAPBEXaggItem_BW" xfId="1983" xr:uid="{00000000-0005-0000-0000-0000BF070000}"/>
    <cellStyle name="SAPBEXaggItemX" xfId="1984" xr:uid="{00000000-0005-0000-0000-0000C0070000}"/>
    <cellStyle name="SAPBEXaggItemX 2" xfId="1985" xr:uid="{00000000-0005-0000-0000-0000C1070000}"/>
    <cellStyle name="SAPBEXaggItemX 2 2" xfId="1986" xr:uid="{00000000-0005-0000-0000-0000C2070000}"/>
    <cellStyle name="SAPBEXaggItemX 3" xfId="1987" xr:uid="{00000000-0005-0000-0000-0000C3070000}"/>
    <cellStyle name="SAPBEXaggItemX 4" xfId="1988" xr:uid="{00000000-0005-0000-0000-0000C4070000}"/>
    <cellStyle name="SAPBEXchaText" xfId="1989" xr:uid="{00000000-0005-0000-0000-0000C5070000}"/>
    <cellStyle name="SAPBEXchaText 2" xfId="1990" xr:uid="{00000000-0005-0000-0000-0000C6070000}"/>
    <cellStyle name="SAPBEXchaText 2 2" xfId="1991" xr:uid="{00000000-0005-0000-0000-0000C7070000}"/>
    <cellStyle name="SAPBEXchaText 3" xfId="1992" xr:uid="{00000000-0005-0000-0000-0000C8070000}"/>
    <cellStyle name="SAPBEXchaText_14.4 - Depreciação" xfId="1993" xr:uid="{00000000-0005-0000-0000-0000C9070000}"/>
    <cellStyle name="SAPBEXexcBad7" xfId="1994" xr:uid="{00000000-0005-0000-0000-0000CA070000}"/>
    <cellStyle name="SAPBEXexcBad7 2" xfId="1995" xr:uid="{00000000-0005-0000-0000-0000CB070000}"/>
    <cellStyle name="SAPBEXexcBad7 2 2" xfId="1996" xr:uid="{00000000-0005-0000-0000-0000CC070000}"/>
    <cellStyle name="SAPBEXexcBad7 2 3" xfId="1997" xr:uid="{00000000-0005-0000-0000-0000CD070000}"/>
    <cellStyle name="SAPBEXexcBad7 3" xfId="1998" xr:uid="{00000000-0005-0000-0000-0000CE070000}"/>
    <cellStyle name="SAPBEXexcBad7_BW" xfId="1999" xr:uid="{00000000-0005-0000-0000-0000CF070000}"/>
    <cellStyle name="SAPBEXexcBad8" xfId="2000" xr:uid="{00000000-0005-0000-0000-0000D0070000}"/>
    <cellStyle name="SAPBEXexcBad8 2" xfId="2001" xr:uid="{00000000-0005-0000-0000-0000D1070000}"/>
    <cellStyle name="SAPBEXexcBad8 2 2" xfId="2002" xr:uid="{00000000-0005-0000-0000-0000D2070000}"/>
    <cellStyle name="SAPBEXexcBad8 2 3" xfId="2003" xr:uid="{00000000-0005-0000-0000-0000D3070000}"/>
    <cellStyle name="SAPBEXexcBad8 3" xfId="2004" xr:uid="{00000000-0005-0000-0000-0000D4070000}"/>
    <cellStyle name="SAPBEXexcBad8_BW" xfId="2005" xr:uid="{00000000-0005-0000-0000-0000D5070000}"/>
    <cellStyle name="SAPBEXexcBad9" xfId="2006" xr:uid="{00000000-0005-0000-0000-0000D6070000}"/>
    <cellStyle name="SAPBEXexcBad9 2" xfId="2007" xr:uid="{00000000-0005-0000-0000-0000D7070000}"/>
    <cellStyle name="SAPBEXexcBad9 2 2" xfId="2008" xr:uid="{00000000-0005-0000-0000-0000D8070000}"/>
    <cellStyle name="SAPBEXexcBad9 2 3" xfId="2009" xr:uid="{00000000-0005-0000-0000-0000D9070000}"/>
    <cellStyle name="SAPBEXexcBad9 3" xfId="2010" xr:uid="{00000000-0005-0000-0000-0000DA070000}"/>
    <cellStyle name="SAPBEXexcBad9_BW" xfId="2011" xr:uid="{00000000-0005-0000-0000-0000DB070000}"/>
    <cellStyle name="SAPBEXexcCritical4" xfId="2012" xr:uid="{00000000-0005-0000-0000-0000DC070000}"/>
    <cellStyle name="SAPBEXexcCritical4 2" xfId="2013" xr:uid="{00000000-0005-0000-0000-0000DD070000}"/>
    <cellStyle name="SAPBEXexcCritical4 2 2" xfId="2014" xr:uid="{00000000-0005-0000-0000-0000DE070000}"/>
    <cellStyle name="SAPBEXexcCritical4 2 3" xfId="2015" xr:uid="{00000000-0005-0000-0000-0000DF070000}"/>
    <cellStyle name="SAPBEXexcCritical4 3" xfId="2016" xr:uid="{00000000-0005-0000-0000-0000E0070000}"/>
    <cellStyle name="SAPBEXexcCritical4_BW" xfId="2017" xr:uid="{00000000-0005-0000-0000-0000E1070000}"/>
    <cellStyle name="SAPBEXexcCritical5" xfId="2018" xr:uid="{00000000-0005-0000-0000-0000E2070000}"/>
    <cellStyle name="SAPBEXexcCritical5 2" xfId="2019" xr:uid="{00000000-0005-0000-0000-0000E3070000}"/>
    <cellStyle name="SAPBEXexcCritical5 2 2" xfId="2020" xr:uid="{00000000-0005-0000-0000-0000E4070000}"/>
    <cellStyle name="SAPBEXexcCritical5 2 3" xfId="2021" xr:uid="{00000000-0005-0000-0000-0000E5070000}"/>
    <cellStyle name="SAPBEXexcCritical5 3" xfId="2022" xr:uid="{00000000-0005-0000-0000-0000E6070000}"/>
    <cellStyle name="SAPBEXexcCritical5_BW" xfId="2023" xr:uid="{00000000-0005-0000-0000-0000E7070000}"/>
    <cellStyle name="SAPBEXexcCritical6" xfId="2024" xr:uid="{00000000-0005-0000-0000-0000E8070000}"/>
    <cellStyle name="SAPBEXexcCritical6 2" xfId="2025" xr:uid="{00000000-0005-0000-0000-0000E9070000}"/>
    <cellStyle name="SAPBEXexcCritical6 2 2" xfId="2026" xr:uid="{00000000-0005-0000-0000-0000EA070000}"/>
    <cellStyle name="SAPBEXexcCritical6 2 3" xfId="2027" xr:uid="{00000000-0005-0000-0000-0000EB070000}"/>
    <cellStyle name="SAPBEXexcCritical6 3" xfId="2028" xr:uid="{00000000-0005-0000-0000-0000EC070000}"/>
    <cellStyle name="SAPBEXexcCritical6_BW" xfId="2029" xr:uid="{00000000-0005-0000-0000-0000ED070000}"/>
    <cellStyle name="SAPBEXexcGood1" xfId="2030" xr:uid="{00000000-0005-0000-0000-0000EE070000}"/>
    <cellStyle name="SAPBEXexcGood1 2" xfId="2031" xr:uid="{00000000-0005-0000-0000-0000EF070000}"/>
    <cellStyle name="SAPBEXexcGood1 2 2" xfId="2032" xr:uid="{00000000-0005-0000-0000-0000F0070000}"/>
    <cellStyle name="SAPBEXexcGood1 2 3" xfId="2033" xr:uid="{00000000-0005-0000-0000-0000F1070000}"/>
    <cellStyle name="SAPBEXexcGood1 3" xfId="2034" xr:uid="{00000000-0005-0000-0000-0000F2070000}"/>
    <cellStyle name="SAPBEXexcGood1_BW" xfId="2035" xr:uid="{00000000-0005-0000-0000-0000F3070000}"/>
    <cellStyle name="SAPBEXexcGood2" xfId="2036" xr:uid="{00000000-0005-0000-0000-0000F4070000}"/>
    <cellStyle name="SAPBEXexcGood2 2" xfId="2037" xr:uid="{00000000-0005-0000-0000-0000F5070000}"/>
    <cellStyle name="SAPBEXexcGood2 2 2" xfId="2038" xr:uid="{00000000-0005-0000-0000-0000F6070000}"/>
    <cellStyle name="SAPBEXexcGood2 2 3" xfId="2039" xr:uid="{00000000-0005-0000-0000-0000F7070000}"/>
    <cellStyle name="SAPBEXexcGood2 3" xfId="2040" xr:uid="{00000000-0005-0000-0000-0000F8070000}"/>
    <cellStyle name="SAPBEXexcGood2_BW" xfId="2041" xr:uid="{00000000-0005-0000-0000-0000F9070000}"/>
    <cellStyle name="SAPBEXexcGood3" xfId="2042" xr:uid="{00000000-0005-0000-0000-0000FA070000}"/>
    <cellStyle name="SAPBEXexcGood3 2" xfId="2043" xr:uid="{00000000-0005-0000-0000-0000FB070000}"/>
    <cellStyle name="SAPBEXexcGood3 2 2" xfId="2044" xr:uid="{00000000-0005-0000-0000-0000FC070000}"/>
    <cellStyle name="SAPBEXexcGood3 2 3" xfId="2045" xr:uid="{00000000-0005-0000-0000-0000FD070000}"/>
    <cellStyle name="SAPBEXexcGood3 3" xfId="2046" xr:uid="{00000000-0005-0000-0000-0000FE070000}"/>
    <cellStyle name="SAPBEXexcGood3_BW" xfId="2047" xr:uid="{00000000-0005-0000-0000-0000FF070000}"/>
    <cellStyle name="SAPBEXfilterDrill" xfId="2048" xr:uid="{00000000-0005-0000-0000-000000080000}"/>
    <cellStyle name="SAPBEXfilterDrill 2" xfId="2049" xr:uid="{00000000-0005-0000-0000-000001080000}"/>
    <cellStyle name="SAPBEXfilterDrill 2 2" xfId="2050" xr:uid="{00000000-0005-0000-0000-000002080000}"/>
    <cellStyle name="SAPBEXfilterDrill 3" xfId="2051" xr:uid="{00000000-0005-0000-0000-000003080000}"/>
    <cellStyle name="SAPBEXfilterDrill_BW" xfId="2052" xr:uid="{00000000-0005-0000-0000-000004080000}"/>
    <cellStyle name="SAPBEXfilterItem" xfId="2053" xr:uid="{00000000-0005-0000-0000-000005080000}"/>
    <cellStyle name="SAPBEXfilterItem 2" xfId="2054" xr:uid="{00000000-0005-0000-0000-000006080000}"/>
    <cellStyle name="SAPBEXfilterItem 3" xfId="2055" xr:uid="{00000000-0005-0000-0000-000007080000}"/>
    <cellStyle name="SAPBEXfilterText" xfId="2056" xr:uid="{00000000-0005-0000-0000-000008080000}"/>
    <cellStyle name="SAPBEXfilterText 2" xfId="2057" xr:uid="{00000000-0005-0000-0000-000009080000}"/>
    <cellStyle name="SAPBEXfilterText 3" xfId="2058" xr:uid="{00000000-0005-0000-0000-00000A080000}"/>
    <cellStyle name="SAPBEXformats" xfId="2059" xr:uid="{00000000-0005-0000-0000-00000B080000}"/>
    <cellStyle name="SAPBEXformats 2" xfId="2060" xr:uid="{00000000-0005-0000-0000-00000C080000}"/>
    <cellStyle name="SAPBEXformats 2 2" xfId="2061" xr:uid="{00000000-0005-0000-0000-00000D080000}"/>
    <cellStyle name="SAPBEXformats 2 3" xfId="2062" xr:uid="{00000000-0005-0000-0000-00000E080000}"/>
    <cellStyle name="SAPBEXformats_14.4 - Depreciação" xfId="2063" xr:uid="{00000000-0005-0000-0000-00000F080000}"/>
    <cellStyle name="SAPBEXheaderItem" xfId="2064" xr:uid="{00000000-0005-0000-0000-000010080000}"/>
    <cellStyle name="SAPBEXheaderItem 2" xfId="2065" xr:uid="{00000000-0005-0000-0000-000011080000}"/>
    <cellStyle name="SAPBEXheaderItem 2 2" xfId="2066" xr:uid="{00000000-0005-0000-0000-000012080000}"/>
    <cellStyle name="SAPBEXheaderItem 3" xfId="2067" xr:uid="{00000000-0005-0000-0000-000013080000}"/>
    <cellStyle name="SAPBEXheaderItem_BW" xfId="2068" xr:uid="{00000000-0005-0000-0000-000014080000}"/>
    <cellStyle name="SAPBEXheaderText" xfId="2069" xr:uid="{00000000-0005-0000-0000-000015080000}"/>
    <cellStyle name="SAPBEXheaderText 2" xfId="2070" xr:uid="{00000000-0005-0000-0000-000016080000}"/>
    <cellStyle name="SAPBEXheaderText 2 2" xfId="2071" xr:uid="{00000000-0005-0000-0000-000017080000}"/>
    <cellStyle name="SAPBEXheaderText 3" xfId="2072" xr:uid="{00000000-0005-0000-0000-000018080000}"/>
    <cellStyle name="SAPBEXheaderText 4" xfId="2073" xr:uid="{00000000-0005-0000-0000-000019080000}"/>
    <cellStyle name="SAPBEXheaderText_BW" xfId="2074" xr:uid="{00000000-0005-0000-0000-00001A080000}"/>
    <cellStyle name="SAPBEXHLevel0" xfId="2075" xr:uid="{00000000-0005-0000-0000-00001B080000}"/>
    <cellStyle name="SAPBEXHLevel0 2" xfId="2076" xr:uid="{00000000-0005-0000-0000-00001C080000}"/>
    <cellStyle name="SAPBEXHLevel0 2 2" xfId="2077" xr:uid="{00000000-0005-0000-0000-00001D080000}"/>
    <cellStyle name="SAPBEXHLevel0 2 3" xfId="2078" xr:uid="{00000000-0005-0000-0000-00001E080000}"/>
    <cellStyle name="SAPBEXHLevel0 3" xfId="2079" xr:uid="{00000000-0005-0000-0000-00001F080000}"/>
    <cellStyle name="SAPBEXHLevel0_BW" xfId="2080" xr:uid="{00000000-0005-0000-0000-000020080000}"/>
    <cellStyle name="SAPBEXHLevel0X" xfId="2081" xr:uid="{00000000-0005-0000-0000-000021080000}"/>
    <cellStyle name="SAPBEXHLevel0X 2" xfId="2082" xr:uid="{00000000-0005-0000-0000-000022080000}"/>
    <cellStyle name="SAPBEXHLevel0X 2 2" xfId="2083" xr:uid="{00000000-0005-0000-0000-000023080000}"/>
    <cellStyle name="SAPBEXHLevel0X 3" xfId="2084" xr:uid="{00000000-0005-0000-0000-000024080000}"/>
    <cellStyle name="SAPBEXHLevel0X 4" xfId="2085" xr:uid="{00000000-0005-0000-0000-000025080000}"/>
    <cellStyle name="SAPBEXHLevel1" xfId="2086" xr:uid="{00000000-0005-0000-0000-000026080000}"/>
    <cellStyle name="SAPBEXHLevel1 2" xfId="2087" xr:uid="{00000000-0005-0000-0000-000027080000}"/>
    <cellStyle name="SAPBEXHLevel1 2 2" xfId="2088" xr:uid="{00000000-0005-0000-0000-000028080000}"/>
    <cellStyle name="SAPBEXHLevel1 2 3" xfId="2089" xr:uid="{00000000-0005-0000-0000-000029080000}"/>
    <cellStyle name="SAPBEXHLevel1 3" xfId="2090" xr:uid="{00000000-0005-0000-0000-00002A080000}"/>
    <cellStyle name="SAPBEXHLevel1 4" xfId="2091" xr:uid="{00000000-0005-0000-0000-00002B080000}"/>
    <cellStyle name="SAPBEXHLevel1_BW" xfId="2092" xr:uid="{00000000-0005-0000-0000-00002C080000}"/>
    <cellStyle name="SAPBEXHLevel1X" xfId="2093" xr:uid="{00000000-0005-0000-0000-00002D080000}"/>
    <cellStyle name="SAPBEXHLevel1X 2" xfId="2094" xr:uid="{00000000-0005-0000-0000-00002E080000}"/>
    <cellStyle name="SAPBEXHLevel1X 2 2" xfId="2095" xr:uid="{00000000-0005-0000-0000-00002F080000}"/>
    <cellStyle name="SAPBEXHLevel1X 3" xfId="2096" xr:uid="{00000000-0005-0000-0000-000030080000}"/>
    <cellStyle name="SAPBEXHLevel1X 4" xfId="2097" xr:uid="{00000000-0005-0000-0000-000031080000}"/>
    <cellStyle name="SAPBEXHLevel2" xfId="2098" xr:uid="{00000000-0005-0000-0000-000032080000}"/>
    <cellStyle name="SAPBEXHLevel2 2" xfId="2099" xr:uid="{00000000-0005-0000-0000-000033080000}"/>
    <cellStyle name="SAPBEXHLevel2 2 2" xfId="2100" xr:uid="{00000000-0005-0000-0000-000034080000}"/>
    <cellStyle name="SAPBEXHLevel2 2 3" xfId="2101" xr:uid="{00000000-0005-0000-0000-000035080000}"/>
    <cellStyle name="SAPBEXHLevel2 3" xfId="2102" xr:uid="{00000000-0005-0000-0000-000036080000}"/>
    <cellStyle name="SAPBEXHLevel2 4" xfId="2103" xr:uid="{00000000-0005-0000-0000-000037080000}"/>
    <cellStyle name="SAPBEXHLevel2_BW" xfId="2104" xr:uid="{00000000-0005-0000-0000-000038080000}"/>
    <cellStyle name="SAPBEXHLevel2X" xfId="2105" xr:uid="{00000000-0005-0000-0000-000039080000}"/>
    <cellStyle name="SAPBEXHLevel2X 2" xfId="2106" xr:uid="{00000000-0005-0000-0000-00003A080000}"/>
    <cellStyle name="SAPBEXHLevel2X 2 2" xfId="2107" xr:uid="{00000000-0005-0000-0000-00003B080000}"/>
    <cellStyle name="SAPBEXHLevel2X 3" xfId="2108" xr:uid="{00000000-0005-0000-0000-00003C080000}"/>
    <cellStyle name="SAPBEXHLevel2X 4" xfId="2109" xr:uid="{00000000-0005-0000-0000-00003D080000}"/>
    <cellStyle name="SAPBEXHLevel3" xfId="2110" xr:uid="{00000000-0005-0000-0000-00003E080000}"/>
    <cellStyle name="SAPBEXHLevel3 2" xfId="2111" xr:uid="{00000000-0005-0000-0000-00003F080000}"/>
    <cellStyle name="SAPBEXHLevel3 2 2" xfId="2112" xr:uid="{00000000-0005-0000-0000-000040080000}"/>
    <cellStyle name="SAPBEXHLevel3 2 3" xfId="2113" xr:uid="{00000000-0005-0000-0000-000041080000}"/>
    <cellStyle name="SAPBEXHLevel3 3" xfId="2114" xr:uid="{00000000-0005-0000-0000-000042080000}"/>
    <cellStyle name="SAPBEXHLevel3 4" xfId="2115" xr:uid="{00000000-0005-0000-0000-000043080000}"/>
    <cellStyle name="SAPBEXHLevel3_BW" xfId="2116" xr:uid="{00000000-0005-0000-0000-000044080000}"/>
    <cellStyle name="SAPBEXHLevel3X" xfId="2117" xr:uid="{00000000-0005-0000-0000-000045080000}"/>
    <cellStyle name="SAPBEXHLevel3X 2" xfId="2118" xr:uid="{00000000-0005-0000-0000-000046080000}"/>
    <cellStyle name="SAPBEXHLevel3X 2 2" xfId="2119" xr:uid="{00000000-0005-0000-0000-000047080000}"/>
    <cellStyle name="SAPBEXHLevel3X 3" xfId="2120" xr:uid="{00000000-0005-0000-0000-000048080000}"/>
    <cellStyle name="SAPBEXHLevel3X 4" xfId="2121" xr:uid="{00000000-0005-0000-0000-000049080000}"/>
    <cellStyle name="SAPBEXinputData" xfId="2122" xr:uid="{00000000-0005-0000-0000-00004A080000}"/>
    <cellStyle name="SAPBEXinputData 2" xfId="2123" xr:uid="{00000000-0005-0000-0000-00004B080000}"/>
    <cellStyle name="SAPBEXItemHeader" xfId="2124" xr:uid="{00000000-0005-0000-0000-00004C080000}"/>
    <cellStyle name="SAPBEXresData" xfId="2125" xr:uid="{00000000-0005-0000-0000-00004D080000}"/>
    <cellStyle name="SAPBEXresData 2" xfId="2126" xr:uid="{00000000-0005-0000-0000-00004E080000}"/>
    <cellStyle name="SAPBEXresData 2 2" xfId="2127" xr:uid="{00000000-0005-0000-0000-00004F080000}"/>
    <cellStyle name="SAPBEXresData 3" xfId="2128" xr:uid="{00000000-0005-0000-0000-000050080000}"/>
    <cellStyle name="SAPBEXresData 4" xfId="2129" xr:uid="{00000000-0005-0000-0000-000051080000}"/>
    <cellStyle name="SAPBEXresDataEmph" xfId="2130" xr:uid="{00000000-0005-0000-0000-000052080000}"/>
    <cellStyle name="SAPBEXresDataEmph 2" xfId="2131" xr:uid="{00000000-0005-0000-0000-000053080000}"/>
    <cellStyle name="SAPBEXresDataEmph 2 2" xfId="2132" xr:uid="{00000000-0005-0000-0000-000054080000}"/>
    <cellStyle name="SAPBEXresDataEmph 3" xfId="2133" xr:uid="{00000000-0005-0000-0000-000055080000}"/>
    <cellStyle name="SAPBEXresDataEmph 4" xfId="2134" xr:uid="{00000000-0005-0000-0000-000056080000}"/>
    <cellStyle name="SAPBEXresItem" xfId="2135" xr:uid="{00000000-0005-0000-0000-000057080000}"/>
    <cellStyle name="SAPBEXresItem 2" xfId="2136" xr:uid="{00000000-0005-0000-0000-000058080000}"/>
    <cellStyle name="SAPBEXresItem 2 2" xfId="2137" xr:uid="{00000000-0005-0000-0000-000059080000}"/>
    <cellStyle name="SAPBEXresItem 3" xfId="2138" xr:uid="{00000000-0005-0000-0000-00005A080000}"/>
    <cellStyle name="SAPBEXresItem 4" xfId="2139" xr:uid="{00000000-0005-0000-0000-00005B080000}"/>
    <cellStyle name="SAPBEXresItemX" xfId="2140" xr:uid="{00000000-0005-0000-0000-00005C080000}"/>
    <cellStyle name="SAPBEXresItemX 2" xfId="2141" xr:uid="{00000000-0005-0000-0000-00005D080000}"/>
    <cellStyle name="SAPBEXresItemX 2 2" xfId="2142" xr:uid="{00000000-0005-0000-0000-00005E080000}"/>
    <cellStyle name="SAPBEXresItemX 3" xfId="2143" xr:uid="{00000000-0005-0000-0000-00005F080000}"/>
    <cellStyle name="SAPBEXresItemX 4" xfId="2144" xr:uid="{00000000-0005-0000-0000-000060080000}"/>
    <cellStyle name="SAPBEXstdData" xfId="2145" xr:uid="{00000000-0005-0000-0000-000061080000}"/>
    <cellStyle name="SAPBEXstdData 2" xfId="2146" xr:uid="{00000000-0005-0000-0000-000062080000}"/>
    <cellStyle name="SAPBEXstdData 2 2" xfId="2147" xr:uid="{00000000-0005-0000-0000-000063080000}"/>
    <cellStyle name="SAPBEXstdData 2 3" xfId="2148" xr:uid="{00000000-0005-0000-0000-000064080000}"/>
    <cellStyle name="SAPBEXstdData 2 4" xfId="2149" xr:uid="{00000000-0005-0000-0000-000065080000}"/>
    <cellStyle name="SAPBEXstdData 3" xfId="2150" xr:uid="{00000000-0005-0000-0000-000066080000}"/>
    <cellStyle name="SAPBEXstdData 3 2" xfId="2151" xr:uid="{00000000-0005-0000-0000-000067080000}"/>
    <cellStyle name="SAPBEXstdData 4" xfId="2152" xr:uid="{00000000-0005-0000-0000-000068080000}"/>
    <cellStyle name="SAPBEXstdData 4 2" xfId="2153" xr:uid="{00000000-0005-0000-0000-000069080000}"/>
    <cellStyle name="SAPBEXstdData 5" xfId="2154" xr:uid="{00000000-0005-0000-0000-00006A080000}"/>
    <cellStyle name="SAPBEXstdData_14.4 - Depreciação" xfId="2155" xr:uid="{00000000-0005-0000-0000-00006B080000}"/>
    <cellStyle name="SAPBEXstdDataEmph" xfId="2156" xr:uid="{00000000-0005-0000-0000-00006C080000}"/>
    <cellStyle name="SAPBEXstdDataEmph 2" xfId="2157" xr:uid="{00000000-0005-0000-0000-00006D080000}"/>
    <cellStyle name="SAPBEXstdDataEmph 2 2" xfId="2158" xr:uid="{00000000-0005-0000-0000-00006E080000}"/>
    <cellStyle name="SAPBEXstdDataEmph 3" xfId="2159" xr:uid="{00000000-0005-0000-0000-00006F080000}"/>
    <cellStyle name="SAPBEXstdItem" xfId="2160" xr:uid="{00000000-0005-0000-0000-000070080000}"/>
    <cellStyle name="SAPBEXstdItem 12" xfId="2161" xr:uid="{00000000-0005-0000-0000-000071080000}"/>
    <cellStyle name="SAPBEXstdItem 2" xfId="2162" xr:uid="{00000000-0005-0000-0000-000072080000}"/>
    <cellStyle name="SAPBEXstdItem 2 2" xfId="2163" xr:uid="{00000000-0005-0000-0000-000073080000}"/>
    <cellStyle name="SAPBEXstdItem 2 3" xfId="2164" xr:uid="{00000000-0005-0000-0000-000074080000}"/>
    <cellStyle name="SAPBEXstdItem 2 4" xfId="2165" xr:uid="{00000000-0005-0000-0000-000075080000}"/>
    <cellStyle name="SAPBEXstdItem_14.4 - Depreciação" xfId="2166" xr:uid="{00000000-0005-0000-0000-000076080000}"/>
    <cellStyle name="SAPBEXstdItemX" xfId="2167" xr:uid="{00000000-0005-0000-0000-000077080000}"/>
    <cellStyle name="SAPBEXstdItemX 2" xfId="2168" xr:uid="{00000000-0005-0000-0000-000078080000}"/>
    <cellStyle name="SAPBEXstdItemX 2 2" xfId="2169" xr:uid="{00000000-0005-0000-0000-000079080000}"/>
    <cellStyle name="SAPBEXstdItemX 3" xfId="2170" xr:uid="{00000000-0005-0000-0000-00007A080000}"/>
    <cellStyle name="SAPBEXstdItemX 4" xfId="2171" xr:uid="{00000000-0005-0000-0000-00007B080000}"/>
    <cellStyle name="SAPBEXstdItemX_15.2 - Intangível por tipo ativ" xfId="2172" xr:uid="{00000000-0005-0000-0000-00007C080000}"/>
    <cellStyle name="SAPBEXtitle" xfId="2173" xr:uid="{00000000-0005-0000-0000-00007D080000}"/>
    <cellStyle name="SAPBEXtitle 2" xfId="2174" xr:uid="{00000000-0005-0000-0000-00007E080000}"/>
    <cellStyle name="SAPBEXtitle 3" xfId="2175" xr:uid="{00000000-0005-0000-0000-00007F080000}"/>
    <cellStyle name="SAPBEXunassignedItem" xfId="2176" xr:uid="{00000000-0005-0000-0000-000080080000}"/>
    <cellStyle name="SAPBEXunassignedItem 2" xfId="2177" xr:uid="{00000000-0005-0000-0000-000081080000}"/>
    <cellStyle name="SAPBEXunassignedItem_BW" xfId="2178" xr:uid="{00000000-0005-0000-0000-000082080000}"/>
    <cellStyle name="SAPBEXundefined" xfId="2179" xr:uid="{00000000-0005-0000-0000-000083080000}"/>
    <cellStyle name="SAPBEXundefined 2" xfId="2180" xr:uid="{00000000-0005-0000-0000-000084080000}"/>
    <cellStyle name="SAPBEXundefined 2 2" xfId="2181" xr:uid="{00000000-0005-0000-0000-000085080000}"/>
    <cellStyle name="SAPBEXundefined 3" xfId="2182" xr:uid="{00000000-0005-0000-0000-000086080000}"/>
    <cellStyle name="SAPError" xfId="2183" xr:uid="{00000000-0005-0000-0000-000087080000}"/>
    <cellStyle name="SAPKey" xfId="2184" xr:uid="{00000000-0005-0000-0000-000088080000}"/>
    <cellStyle name="SAPLocked" xfId="2185" xr:uid="{00000000-0005-0000-0000-000089080000}"/>
    <cellStyle name="SAPOutput" xfId="2186" xr:uid="{00000000-0005-0000-0000-00008A080000}"/>
    <cellStyle name="SAPSpace" xfId="2187" xr:uid="{00000000-0005-0000-0000-00008B080000}"/>
    <cellStyle name="SAPText" xfId="2188" xr:uid="{00000000-0005-0000-0000-00008C080000}"/>
    <cellStyle name="SAPUnLocked" xfId="2189" xr:uid="{00000000-0005-0000-0000-00008D080000}"/>
    <cellStyle name="Sep. milhar [0]" xfId="2190" xr:uid="{00000000-0005-0000-0000-00008E080000}"/>
    <cellStyle name="Separador de milhares [0] 2" xfId="2191" xr:uid="{00000000-0005-0000-0000-00008F080000}"/>
    <cellStyle name="Separador de milhares [0] 3" xfId="2192" xr:uid="{00000000-0005-0000-0000-000090080000}"/>
    <cellStyle name="Separador de milhares [0] 4" xfId="2193" xr:uid="{00000000-0005-0000-0000-000091080000}"/>
    <cellStyle name="Separador de milhares [0] 5" xfId="2194" xr:uid="{00000000-0005-0000-0000-000092080000}"/>
    <cellStyle name="Separador de milhares [0] 6" xfId="2195" xr:uid="{00000000-0005-0000-0000-000093080000}"/>
    <cellStyle name="Separador de milhares [0] 7" xfId="2196" xr:uid="{00000000-0005-0000-0000-000094080000}"/>
    <cellStyle name="Separador de milhares [0] 8" xfId="2197" xr:uid="{00000000-0005-0000-0000-000095080000}"/>
    <cellStyle name="Separador de milhares 2" xfId="2198" xr:uid="{00000000-0005-0000-0000-000096080000}"/>
    <cellStyle name="Separador de milhares 2 2" xfId="2199" xr:uid="{00000000-0005-0000-0000-000097080000}"/>
    <cellStyle name="Separador de milhares 2 2 2" xfId="2200" xr:uid="{00000000-0005-0000-0000-000098080000}"/>
    <cellStyle name="Separador de milhares 2 2 2 2" xfId="2201" xr:uid="{00000000-0005-0000-0000-000099080000}"/>
    <cellStyle name="Separador de milhares 2 2 2 3" xfId="2202" xr:uid="{00000000-0005-0000-0000-00009A080000}"/>
    <cellStyle name="Separador de milhares 2 2 2 4" xfId="2203" xr:uid="{00000000-0005-0000-0000-00009B080000}"/>
    <cellStyle name="Separador de milhares 2 2 2 5" xfId="2204" xr:uid="{00000000-0005-0000-0000-00009C080000}"/>
    <cellStyle name="Separador de milhares 2 2 3" xfId="2205" xr:uid="{00000000-0005-0000-0000-00009D080000}"/>
    <cellStyle name="Separador de milhares 2 2 4" xfId="2206" xr:uid="{00000000-0005-0000-0000-00009E080000}"/>
    <cellStyle name="Separador de milhares 2 2 5" xfId="2207" xr:uid="{00000000-0005-0000-0000-00009F080000}"/>
    <cellStyle name="Separador de milhares 2 2 6" xfId="2208" xr:uid="{00000000-0005-0000-0000-0000A0080000}"/>
    <cellStyle name="Separador de milhares 2 3" xfId="2209" xr:uid="{00000000-0005-0000-0000-0000A1080000}"/>
    <cellStyle name="Separador de milhares 2 3 2" xfId="2210" xr:uid="{00000000-0005-0000-0000-0000A2080000}"/>
    <cellStyle name="Separador de milhares 2 3 2 2" xfId="2211" xr:uid="{00000000-0005-0000-0000-0000A3080000}"/>
    <cellStyle name="Separador de milhares 2 3 2 3" xfId="2212" xr:uid="{00000000-0005-0000-0000-0000A4080000}"/>
    <cellStyle name="Separador de milhares 2 3 3" xfId="2213" xr:uid="{00000000-0005-0000-0000-0000A5080000}"/>
    <cellStyle name="Separador de milhares 2 3 4" xfId="2214" xr:uid="{00000000-0005-0000-0000-0000A6080000}"/>
    <cellStyle name="Separador de milhares 2 3 5" xfId="2215" xr:uid="{00000000-0005-0000-0000-0000A7080000}"/>
    <cellStyle name="Separador de milhares 2 3 6" xfId="2216" xr:uid="{00000000-0005-0000-0000-0000A8080000}"/>
    <cellStyle name="Separador de milhares 2 4" xfId="2217" xr:uid="{00000000-0005-0000-0000-0000A9080000}"/>
    <cellStyle name="Separador de milhares 2 4 2" xfId="2218" xr:uid="{00000000-0005-0000-0000-0000AA080000}"/>
    <cellStyle name="Separador de milhares 2 4 2 2" xfId="2219" xr:uid="{00000000-0005-0000-0000-0000AB080000}"/>
    <cellStyle name="Separador de milhares 2 4 2 3" xfId="2220" xr:uid="{00000000-0005-0000-0000-0000AC080000}"/>
    <cellStyle name="Separador de milhares 2 4 3" xfId="2221" xr:uid="{00000000-0005-0000-0000-0000AD080000}"/>
    <cellStyle name="Separador de milhares 2 4 4" xfId="2222" xr:uid="{00000000-0005-0000-0000-0000AE080000}"/>
    <cellStyle name="Separador de milhares 2 5" xfId="2223" xr:uid="{00000000-0005-0000-0000-0000AF080000}"/>
    <cellStyle name="Separador de milhares 2 6" xfId="2224" xr:uid="{00000000-0005-0000-0000-0000B0080000}"/>
    <cellStyle name="Separador de milhares 2 7" xfId="2225" xr:uid="{00000000-0005-0000-0000-0000B1080000}"/>
    <cellStyle name="Separador de milhares 2 8" xfId="2226" xr:uid="{00000000-0005-0000-0000-0000B2080000}"/>
    <cellStyle name="Separador de milhares 3" xfId="2227" xr:uid="{00000000-0005-0000-0000-0000B3080000}"/>
    <cellStyle name="Separador de milhares 3 2" xfId="2228" xr:uid="{00000000-0005-0000-0000-0000B4080000}"/>
    <cellStyle name="Separador de milhares 3 2 2" xfId="2229" xr:uid="{00000000-0005-0000-0000-0000B5080000}"/>
    <cellStyle name="Separador de milhares 3 2 3" xfId="2230" xr:uid="{00000000-0005-0000-0000-0000B6080000}"/>
    <cellStyle name="Separador de milhares 3 2 4" xfId="2231" xr:uid="{00000000-0005-0000-0000-0000B7080000}"/>
    <cellStyle name="Separador de milhares 3 2 5" xfId="2232" xr:uid="{00000000-0005-0000-0000-0000B8080000}"/>
    <cellStyle name="Separador de milhares 3 3" xfId="2233" xr:uid="{00000000-0005-0000-0000-0000B9080000}"/>
    <cellStyle name="Separador de milhares 3 4" xfId="2234" xr:uid="{00000000-0005-0000-0000-0000BA080000}"/>
    <cellStyle name="Separador de milhares 3 5" xfId="2235" xr:uid="{00000000-0005-0000-0000-0000BB080000}"/>
    <cellStyle name="Separador de milhares 3 6" xfId="2236" xr:uid="{00000000-0005-0000-0000-0000BC080000}"/>
    <cellStyle name="Separador de milhares 4" xfId="2237" xr:uid="{00000000-0005-0000-0000-0000BD080000}"/>
    <cellStyle name="Separador de milhares 4 2" xfId="2238" xr:uid="{00000000-0005-0000-0000-0000BE080000}"/>
    <cellStyle name="Separador de milhares 4 2 2" xfId="2239" xr:uid="{00000000-0005-0000-0000-0000BF080000}"/>
    <cellStyle name="Separador de milhares 4 3" xfId="2240" xr:uid="{00000000-0005-0000-0000-0000C0080000}"/>
    <cellStyle name="Separador de milhares 4 4" xfId="2241" xr:uid="{00000000-0005-0000-0000-0000C1080000}"/>
    <cellStyle name="Separador de milhares 5" xfId="2242" xr:uid="{00000000-0005-0000-0000-0000C2080000}"/>
    <cellStyle name="Separador de milhares 5 2" xfId="2243" xr:uid="{00000000-0005-0000-0000-0000C3080000}"/>
    <cellStyle name="Separador de milhares 5 2 2" xfId="2244" xr:uid="{00000000-0005-0000-0000-0000C4080000}"/>
    <cellStyle name="Separador de milhares 5 3" xfId="2245" xr:uid="{00000000-0005-0000-0000-0000C5080000}"/>
    <cellStyle name="Separador de milhares 5 4" xfId="2246" xr:uid="{00000000-0005-0000-0000-0000C6080000}"/>
    <cellStyle name="Separador de milhares 7" xfId="2247" xr:uid="{00000000-0005-0000-0000-0000C7080000}"/>
    <cellStyle name="Separador de milhares 7 2" xfId="2248" xr:uid="{00000000-0005-0000-0000-0000C8080000}"/>
    <cellStyle name="Separador de milhares 7 3" xfId="2249" xr:uid="{00000000-0005-0000-0000-0000C9080000}"/>
    <cellStyle name="Sheet Title" xfId="2250" xr:uid="{00000000-0005-0000-0000-0000CA080000}"/>
    <cellStyle name="Style 1" xfId="2251" xr:uid="{00000000-0005-0000-0000-0000CB080000}"/>
    <cellStyle name="Texto de Aviso 2" xfId="2252" xr:uid="{00000000-0005-0000-0000-0000CC080000}"/>
    <cellStyle name="Texto de Aviso 2 2" xfId="2253" xr:uid="{00000000-0005-0000-0000-0000CD080000}"/>
    <cellStyle name="Texto de Aviso 3" xfId="2254" xr:uid="{00000000-0005-0000-0000-0000CE080000}"/>
    <cellStyle name="Texto de Aviso 4" xfId="2255" xr:uid="{00000000-0005-0000-0000-0000CF080000}"/>
    <cellStyle name="Texto de Aviso 5" xfId="2256" xr:uid="{00000000-0005-0000-0000-0000D0080000}"/>
    <cellStyle name="Texto de Aviso 6" xfId="2257" xr:uid="{00000000-0005-0000-0000-0000D1080000}"/>
    <cellStyle name="Texto de Aviso 7" xfId="2258" xr:uid="{00000000-0005-0000-0000-0000D2080000}"/>
    <cellStyle name="Texto de Aviso 8" xfId="2259" xr:uid="{00000000-0005-0000-0000-0000D3080000}"/>
    <cellStyle name="Texto Explicativo 2" xfId="2260" xr:uid="{00000000-0005-0000-0000-0000D4080000}"/>
    <cellStyle name="Texto Explicativo 3" xfId="2261" xr:uid="{00000000-0005-0000-0000-0000D5080000}"/>
    <cellStyle name="Texto Explicativo 4" xfId="2262" xr:uid="{00000000-0005-0000-0000-0000D6080000}"/>
    <cellStyle name="Texto Explicativo 5" xfId="2263" xr:uid="{00000000-0005-0000-0000-0000D7080000}"/>
    <cellStyle name="Texto Explicativo 6" xfId="2264" xr:uid="{00000000-0005-0000-0000-0000D8080000}"/>
    <cellStyle name="Texto Explicativo 7" xfId="2265" xr:uid="{00000000-0005-0000-0000-0000D9080000}"/>
    <cellStyle name="Texto Explicativo 8" xfId="2266" xr:uid="{00000000-0005-0000-0000-0000DA080000}"/>
    <cellStyle name="Title" xfId="2267" xr:uid="{00000000-0005-0000-0000-0000DB080000}"/>
    <cellStyle name="Title 2" xfId="2268" xr:uid="{00000000-0005-0000-0000-0000DC080000}"/>
    <cellStyle name="Title 3" xfId="2269" xr:uid="{00000000-0005-0000-0000-0000DD080000}"/>
    <cellStyle name="Título 1 2" xfId="2270" xr:uid="{00000000-0005-0000-0000-0000DE080000}"/>
    <cellStyle name="Título 1 2 2" xfId="2271" xr:uid="{00000000-0005-0000-0000-0000DF080000}"/>
    <cellStyle name="Título 1 3" xfId="2272" xr:uid="{00000000-0005-0000-0000-0000E0080000}"/>
    <cellStyle name="Título 1 4" xfId="2273" xr:uid="{00000000-0005-0000-0000-0000E1080000}"/>
    <cellStyle name="Título 1 5" xfId="2274" xr:uid="{00000000-0005-0000-0000-0000E2080000}"/>
    <cellStyle name="Título 1 6" xfId="2275" xr:uid="{00000000-0005-0000-0000-0000E3080000}"/>
    <cellStyle name="Título 1 7" xfId="2276" xr:uid="{00000000-0005-0000-0000-0000E4080000}"/>
    <cellStyle name="Título 1 8" xfId="2277" xr:uid="{00000000-0005-0000-0000-0000E5080000}"/>
    <cellStyle name="Título 10" xfId="2278" xr:uid="{00000000-0005-0000-0000-0000E6080000}"/>
    <cellStyle name="Título 11" xfId="2279" xr:uid="{00000000-0005-0000-0000-0000E7080000}"/>
    <cellStyle name="Título 2 2" xfId="2280" xr:uid="{00000000-0005-0000-0000-0000E8080000}"/>
    <cellStyle name="Título 2 2 2" xfId="2281" xr:uid="{00000000-0005-0000-0000-0000E9080000}"/>
    <cellStyle name="Título 2 3" xfId="2282" xr:uid="{00000000-0005-0000-0000-0000EA080000}"/>
    <cellStyle name="Título 2 4" xfId="2283" xr:uid="{00000000-0005-0000-0000-0000EB080000}"/>
    <cellStyle name="Título 2 5" xfId="2284" xr:uid="{00000000-0005-0000-0000-0000EC080000}"/>
    <cellStyle name="Título 2 6" xfId="2285" xr:uid="{00000000-0005-0000-0000-0000ED080000}"/>
    <cellStyle name="Título 2 7" xfId="2286" xr:uid="{00000000-0005-0000-0000-0000EE080000}"/>
    <cellStyle name="Título 2 8" xfId="2287" xr:uid="{00000000-0005-0000-0000-0000EF080000}"/>
    <cellStyle name="Título 3 2" xfId="2288" xr:uid="{00000000-0005-0000-0000-0000F0080000}"/>
    <cellStyle name="Título 3 2 2" xfId="2289" xr:uid="{00000000-0005-0000-0000-0000F1080000}"/>
    <cellStyle name="Título 3 3" xfId="2290" xr:uid="{00000000-0005-0000-0000-0000F2080000}"/>
    <cellStyle name="Título 3 4" xfId="2291" xr:uid="{00000000-0005-0000-0000-0000F3080000}"/>
    <cellStyle name="Título 3 5" xfId="2292" xr:uid="{00000000-0005-0000-0000-0000F4080000}"/>
    <cellStyle name="Título 3 6" xfId="2293" xr:uid="{00000000-0005-0000-0000-0000F5080000}"/>
    <cellStyle name="Título 3 7" xfId="2294" xr:uid="{00000000-0005-0000-0000-0000F6080000}"/>
    <cellStyle name="Título 3 8" xfId="2295" xr:uid="{00000000-0005-0000-0000-0000F7080000}"/>
    <cellStyle name="Título 4 2" xfId="2296" xr:uid="{00000000-0005-0000-0000-0000F8080000}"/>
    <cellStyle name="Título 4 2 2" xfId="2297" xr:uid="{00000000-0005-0000-0000-0000F9080000}"/>
    <cellStyle name="Título 4 3" xfId="2298" xr:uid="{00000000-0005-0000-0000-0000FA080000}"/>
    <cellStyle name="Título 4 4" xfId="2299" xr:uid="{00000000-0005-0000-0000-0000FB080000}"/>
    <cellStyle name="Título 4 5" xfId="2300" xr:uid="{00000000-0005-0000-0000-0000FC080000}"/>
    <cellStyle name="Título 4 6" xfId="2301" xr:uid="{00000000-0005-0000-0000-0000FD080000}"/>
    <cellStyle name="Título 4 7" xfId="2302" xr:uid="{00000000-0005-0000-0000-0000FE080000}"/>
    <cellStyle name="Título 4 8" xfId="2303" xr:uid="{00000000-0005-0000-0000-0000FF080000}"/>
    <cellStyle name="Título 5" xfId="2304" xr:uid="{00000000-0005-0000-0000-000000090000}"/>
    <cellStyle name="Título 5 2" xfId="2305" xr:uid="{00000000-0005-0000-0000-000001090000}"/>
    <cellStyle name="Título 6" xfId="2306" xr:uid="{00000000-0005-0000-0000-000002090000}"/>
    <cellStyle name="Título 7" xfId="2307" xr:uid="{00000000-0005-0000-0000-000003090000}"/>
    <cellStyle name="Título 8" xfId="2308" xr:uid="{00000000-0005-0000-0000-000004090000}"/>
    <cellStyle name="Título 9" xfId="2309" xr:uid="{00000000-0005-0000-0000-000005090000}"/>
    <cellStyle name="Titulo1" xfId="2310" xr:uid="{00000000-0005-0000-0000-000006090000}"/>
    <cellStyle name="Titulo2" xfId="2311" xr:uid="{00000000-0005-0000-0000-000007090000}"/>
    <cellStyle name="Total" xfId="2312" builtinId="25" customBuiltin="1"/>
    <cellStyle name="Total 2" xfId="2313" xr:uid="{00000000-0005-0000-0000-000009090000}"/>
    <cellStyle name="Total 2 2" xfId="2314" xr:uid="{00000000-0005-0000-0000-00000A090000}"/>
    <cellStyle name="Total 2 3" xfId="2315" xr:uid="{00000000-0005-0000-0000-00000B090000}"/>
    <cellStyle name="Total 3" xfId="2316" xr:uid="{00000000-0005-0000-0000-00000C090000}"/>
    <cellStyle name="Valuta (0)_Cartel1" xfId="2317" xr:uid="{00000000-0005-0000-0000-00000D090000}"/>
    <cellStyle name="Vírgula" xfId="2318" builtinId="3"/>
    <cellStyle name="Vírgula 10" xfId="2319" xr:uid="{00000000-0005-0000-0000-00000F090000}"/>
    <cellStyle name="Vírgula 2" xfId="2320" xr:uid="{00000000-0005-0000-0000-000010090000}"/>
    <cellStyle name="Vírgula 2 10" xfId="2321" xr:uid="{00000000-0005-0000-0000-000011090000}"/>
    <cellStyle name="Vírgula 2 2" xfId="2322" xr:uid="{00000000-0005-0000-0000-000012090000}"/>
    <cellStyle name="Vírgula 2 2 2" xfId="2323" xr:uid="{00000000-0005-0000-0000-000013090000}"/>
    <cellStyle name="Vírgula 2 2 2 2" xfId="2324" xr:uid="{00000000-0005-0000-0000-000014090000}"/>
    <cellStyle name="Vírgula 2 2 3" xfId="2325" xr:uid="{00000000-0005-0000-0000-000015090000}"/>
    <cellStyle name="Vírgula 2 2 4" xfId="2326" xr:uid="{00000000-0005-0000-0000-000016090000}"/>
    <cellStyle name="Vírgula 2 3" xfId="2327" xr:uid="{00000000-0005-0000-0000-000017090000}"/>
    <cellStyle name="Vírgula 2 3 2" xfId="2328" xr:uid="{00000000-0005-0000-0000-000018090000}"/>
    <cellStyle name="Vírgula 2 3 3" xfId="2329" xr:uid="{00000000-0005-0000-0000-000019090000}"/>
    <cellStyle name="Vírgula 2 4" xfId="2330" xr:uid="{00000000-0005-0000-0000-00001A090000}"/>
    <cellStyle name="Vírgula 2 4 2" xfId="2331" xr:uid="{00000000-0005-0000-0000-00001B090000}"/>
    <cellStyle name="Vírgula 2 5" xfId="2332" xr:uid="{00000000-0005-0000-0000-00001C090000}"/>
    <cellStyle name="Vírgula 2 6" xfId="2333" xr:uid="{00000000-0005-0000-0000-00001D090000}"/>
    <cellStyle name="Vírgula 2 7" xfId="2334" xr:uid="{00000000-0005-0000-0000-00001E090000}"/>
    <cellStyle name="Vírgula 2 8" xfId="2335" xr:uid="{00000000-0005-0000-0000-00001F090000}"/>
    <cellStyle name="Vírgula 2 9" xfId="2336" xr:uid="{00000000-0005-0000-0000-000020090000}"/>
    <cellStyle name="Vírgula 3" xfId="2337" xr:uid="{00000000-0005-0000-0000-000021090000}"/>
    <cellStyle name="Vírgula 3 2" xfId="2338" xr:uid="{00000000-0005-0000-0000-000022090000}"/>
    <cellStyle name="Vírgula 3 2 2" xfId="2339" xr:uid="{00000000-0005-0000-0000-000023090000}"/>
    <cellStyle name="Vírgula 3 2 3" xfId="2340" xr:uid="{00000000-0005-0000-0000-000024090000}"/>
    <cellStyle name="Vírgula 3 3" xfId="2341" xr:uid="{00000000-0005-0000-0000-000025090000}"/>
    <cellStyle name="Vírgula 3 3 2" xfId="2342" xr:uid="{00000000-0005-0000-0000-000026090000}"/>
    <cellStyle name="Vírgula 3 4" xfId="2343" xr:uid="{00000000-0005-0000-0000-000027090000}"/>
    <cellStyle name="Vírgula 4" xfId="2344" xr:uid="{00000000-0005-0000-0000-000028090000}"/>
    <cellStyle name="Vírgula 4 2" xfId="2345" xr:uid="{00000000-0005-0000-0000-000029090000}"/>
    <cellStyle name="Vírgula 4 2 2" xfId="2346" xr:uid="{00000000-0005-0000-0000-00002A090000}"/>
    <cellStyle name="Vírgula 4 3" xfId="2347" xr:uid="{00000000-0005-0000-0000-00002B090000}"/>
    <cellStyle name="Vírgula 4 4" xfId="2348" xr:uid="{00000000-0005-0000-0000-00002C090000}"/>
    <cellStyle name="Vírgula 5" xfId="2349" xr:uid="{00000000-0005-0000-0000-00002D090000}"/>
    <cellStyle name="Vírgula 5 2" xfId="2350" xr:uid="{00000000-0005-0000-0000-00002E090000}"/>
    <cellStyle name="Vírgula 5 3" xfId="2351" xr:uid="{00000000-0005-0000-0000-00002F090000}"/>
    <cellStyle name="Vírgula 6" xfId="2352" xr:uid="{00000000-0005-0000-0000-000030090000}"/>
    <cellStyle name="Vírgula 6 2" xfId="2353" xr:uid="{00000000-0005-0000-0000-000031090000}"/>
    <cellStyle name="Vírgula 7" xfId="2354" xr:uid="{00000000-0005-0000-0000-000032090000}"/>
    <cellStyle name="Vírgula 8" xfId="2355" xr:uid="{00000000-0005-0000-0000-000033090000}"/>
    <cellStyle name="Warning Text 2" xfId="2356" xr:uid="{00000000-0005-0000-0000-000034090000}"/>
    <cellStyle name="Warning Text 2 2" xfId="2357" xr:uid="{00000000-0005-0000-0000-000035090000}"/>
  </cellStyles>
  <dxfs count="126">
    <dxf>
      <font>
        <strike val="0"/>
        <outline val="0"/>
        <shadow val="0"/>
        <u val="none"/>
        <vertAlign val="baseline"/>
        <name val="Segoe UI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8" formatCode="_(* #,##0_);_(* \(#,##0\);_(* &quot;-&quot;??_);_(@_)"/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Segoe UI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Segoe UI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8" formatCode="_(* #,##0_);_(* \(#,##0\);_(* &quot;-&quot;??_);_(@_)"/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Segoe UI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7" formatCode="General_)"/>
    </dxf>
    <dxf>
      <font>
        <strike val="0"/>
        <outline val="0"/>
        <shadow val="0"/>
        <u val="none"/>
        <vertAlign val="baseline"/>
        <name val="Segoe UI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7" formatCode="General_)"/>
    </dxf>
    <dxf>
      <font>
        <strike val="0"/>
        <outline val="0"/>
        <shadow val="0"/>
        <u val="none"/>
        <vertAlign val="baseline"/>
        <name val="Segoe UI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name val="Segoe UI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vertAlign val="baseline"/>
        <name val="Segoe UI"/>
        <scheme val="none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94" formatCode="m/d/yy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vertAlign val="baseline"/>
        <name val="Segoe UI"/>
        <scheme val="none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vertAlign val="baseline"/>
        <name val="Segoe UI"/>
        <scheme val="none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94" formatCode="m/d/yy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vertAlign val="baseline"/>
        <name val="Segoe UI"/>
        <scheme val="none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Segoe UI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</dxf>
    <dxf>
      <font>
        <strike val="0"/>
        <outline val="0"/>
        <shadow val="0"/>
        <vertAlign val="baseline"/>
        <name val="Segoe UI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vertAlign val="baseline"/>
        <name val="Segoe UI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Segoe UI"/>
        <scheme val="none"/>
      </font>
      <numFmt numFmtId="168" formatCode="_(* #,##0_);_(* \(#,##0\);_(* &quot;-&quot;??_);_(@_)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71" formatCode="_-* #,##0_-;\-* #,##0_-;_-* &quot;-&quot;??_-;_-@_-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double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Segoe UI"/>
        <scheme val="none"/>
      </font>
      <numFmt numFmtId="168" formatCode="_(* #,##0_);_(* \(#,##0\);_(* &quot;-&quot;??_);_(@_)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71" formatCode="_-* #,##0_-;\-* #,##0_-;_-* &quot;-&quot;??_-;_-@_-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Segoe UI"/>
        <scheme val="none"/>
      </font>
      <numFmt numFmtId="168" formatCode="_(* #,##0_);_(* \(#,##0\);_(* &quot;-&quot;??_);_(@_)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8" formatCode="_(* #,##0_);_(* \(#,##0\);_(* &quot;-&quot;??_);_(@_)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double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Segoe UI"/>
        <scheme val="none"/>
      </font>
      <numFmt numFmtId="168" formatCode="_(* #,##0_);_(* \(#,##0\);_(* &quot;-&quot;??_);_(@_)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71" formatCode="_-* #,##0_-;\-* #,##0_-;_-* &quot;-&quot;??_-;_-@_-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Segoe UI"/>
        <scheme val="none"/>
      </font>
      <numFmt numFmtId="168" formatCode="_(* #,##0_);_(* \(#,##0\);_(* &quot;-&quot;??_);_(@_)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8" formatCode="_(* #,##0_);_(* \(#,##0\);_(* &quot;-&quot;??_);_(@_)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double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Segoe UI"/>
        <scheme val="none"/>
      </font>
      <numFmt numFmtId="168" formatCode="_(* #,##0_);_(* \(#,##0\);_(* &quot;-&quot;??_);_(@_)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8" formatCode="_(* #,##0_);_(* \(#,##0\);_(* &quot;-&quot;??_);_(@_)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double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Segoe UI"/>
        <scheme val="none"/>
      </font>
      <numFmt numFmtId="168" formatCode="_(* #,##0_);_(* \(#,##0\);_(* &quot;-&quot;??_);_(@_)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8" formatCode="_(* #,##0_);_(* \(#,##0\);_(* &quot;-&quot;??_);_(@_)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double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Segoe UI"/>
        <scheme val="none"/>
      </font>
      <numFmt numFmtId="168" formatCode="_(* #,##0_);_(* \(#,##0\);_(* &quot;-&quot;??_);_(@_)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8" formatCode="_(* #,##0_);_(* \(#,##0\);_(* &quot;-&quot;??_);_(@_)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double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Segoe UI"/>
        <scheme val="none"/>
      </font>
      <numFmt numFmtId="168" formatCode="_(* #,##0_);_(* \(#,##0\);_(* &quot;-&quot;??_);_(@_)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8" formatCode="_(* #,##0_);_(* \(#,##0\);_(* &quot;-&quot;??_);_(@_)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double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Segoe UI"/>
        <scheme val="none"/>
      </font>
      <numFmt numFmtId="168" formatCode="_(* #,##0_);_(* \(#,##0\);_(* &quot;-&quot;??_);_(@_)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8" formatCode="_(* #,##0_);_(* \(#,##0\);_(* &quot;-&quot;??_);_(@_)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double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Segoe UI"/>
        <scheme val="none"/>
      </font>
      <numFmt numFmtId="168" formatCode="_(* #,##0_);_(* \(#,##0\);_(* &quot;-&quot;??_);_(@_)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8" formatCode="_(* #,##0_);_(* \(#,##0\);_(* &quot;-&quot;??_);_(@_)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double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Segoe UI"/>
        <scheme val="none"/>
      </font>
      <numFmt numFmtId="168" formatCode="_(* #,##0_);_(* \(#,##0\);_(* &quot;-&quot;??_);_(@_)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8" formatCode="_(* #,##0_);_(* \(#,##0\);_(* &quot;-&quot;??_);_(@_)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Segoe UI"/>
        <scheme val="none"/>
      </font>
      <numFmt numFmtId="168" formatCode="_(* #,##0_);_(* \(#,##0\);_(* &quot;-&quot;??_);_(@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8" formatCode="_(* #,##0_);_(* \(#,##0\);_(* &quot;-&quot;??_);_(@_)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Segoe UI"/>
        <scheme val="none"/>
      </font>
      <numFmt numFmtId="168" formatCode="_(* #,##0_);_(* \(#,##0\);_(* &quot;-&quot;??_);_(@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8" formatCode="_(* #,##0_);_(* \(#,##0\);_(* &quot;-&quot;??_);_(@_)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Segoe UI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name val="Segoe U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egoe UI"/>
        <scheme val="none"/>
      </font>
      <numFmt numFmtId="168" formatCode="_(* #,##0_);_(* \(#,##0\);_(* &quot;-&quot;??_);_(@_)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numFmt numFmtId="168" formatCode="_(* #,##0_);_(* \(#,##0\);_(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egoe UI"/>
        <scheme val="none"/>
      </font>
      <numFmt numFmtId="168" formatCode="_(* #,##0_);_(* \(#,##0\);_(* &quot;-&quot;??_);_(@_)"/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numFmt numFmtId="168" formatCode="_(* #,##0_);_(* \(#,##0\);_(* &quot;-&quot;??_);_(@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egoe UI"/>
        <scheme val="none"/>
      </font>
      <numFmt numFmtId="168" formatCode="_(* #,##0_);_(* \(#,##0\);_(* &quot;-&quot;??_);_(@_)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numFmt numFmtId="168" formatCode="_(* #,##0_);_(* \(#,##0\);_(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egoe UI"/>
        <scheme val="none"/>
      </font>
      <numFmt numFmtId="168" formatCode="_(* #,##0_);_(* \(#,##0\);_(* &quot;-&quot;??_);_(@_)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numFmt numFmtId="168" formatCode="_(* #,##0_);_(* \(#,##0\);_(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egoe UI"/>
        <scheme val="none"/>
      </font>
      <numFmt numFmtId="168" formatCode="_(* #,##0_);_(* \(#,##0\);_(* &quot;-&quot;??_);_(@_)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numFmt numFmtId="168" formatCode="_(* #,##0_);_(* \(#,##0\);_(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egoe UI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Segoe UI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Segoe UI"/>
        <scheme val="none"/>
      </font>
      <fill>
        <patternFill patternType="solid">
          <fgColor indexed="64"/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Segoe UI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Segoe UI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egoe UI"/>
        <scheme val="none"/>
      </font>
      <numFmt numFmtId="168" formatCode="_(* #,##0_);_(* \(#,##0\);_(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Segoe UI"/>
        <scheme val="none"/>
      </font>
      <numFmt numFmtId="168" formatCode="_(* #,##0_);_(* \(#,##0\);_(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Segoe UI"/>
        <scheme val="none"/>
      </font>
      <numFmt numFmtId="169" formatCode="&quot;R$&quot;#,##0.00_);\(&quot;R$&quot;#,##0.0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70" formatCode="&quot;R$&quot;#,##0.00000_);\(&quot;R$&quot;#,##0.00000\)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Segoe UI"/>
        <scheme val="none"/>
      </font>
      <numFmt numFmtId="169" formatCode="&quot;R$&quot;#,##0.00_);\(&quot;R$&quot;#,##0.0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Segoe UI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Segoe UI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vertAlign val="baseline"/>
        <name val="Segoe UI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vertAlign val="baseline"/>
        <name val="Segoe UI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Segoe UI"/>
        <scheme val="none"/>
      </font>
      <numFmt numFmtId="168" formatCode="_(* #,##0_);_(* \(#,##0\);_(* &quot;-&quot;??_);_(@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Segoe UI"/>
        <scheme val="none"/>
      </font>
      <numFmt numFmtId="168" formatCode="_(* #,##0_);_(* \(#,##0\);_(* &quot;-&quot;??_);_(@_)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Segoe UI"/>
        <scheme val="none"/>
      </font>
      <numFmt numFmtId="168" formatCode="_(* #,##0_);_(* \(#,##0\);_(* &quot;-&quot;??_);_(@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8" formatCode="_(* #,##0_);_(* \(#,##0\);_(* &quot;-&quot;??_);_(@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Segoe UI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Segoe U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Segoe UI"/>
        <scheme val="none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</dxf>
    <dxf>
      <font>
        <strike val="0"/>
        <outline val="0"/>
        <shadow val="0"/>
        <u val="none"/>
        <vertAlign val="baseline"/>
        <name val="Segoe UI"/>
        <scheme val="none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Segoe UI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Segoe UI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8" formatCode="_(* #,##0_);_(* \(#,##0\);_(* &quot;-&quot;??_);_(@_)"/>
      <alignment horizontal="fill" vertical="center" textRotation="0" wrapText="0" indent="0" justifyLastLine="0" shrinkToFit="0" readingOrder="0"/>
      <border diagonalUp="0" diagonalDown="0" outline="0">
        <left/>
        <right/>
        <top style="double">
          <color indexed="64"/>
        </top>
        <bottom/>
      </border>
    </dxf>
    <dxf>
      <font>
        <strike val="0"/>
        <outline val="0"/>
        <shadow val="0"/>
        <u val="none"/>
        <vertAlign val="baseline"/>
        <name val="Segoe U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7" formatCode="General_)"/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8" formatCode="_(* #,##0_);_(* \(#,##0\);_(* &quot;-&quot;??_);_(@_)"/>
      <fill>
        <patternFill patternType="solid">
          <fgColor indexed="64"/>
          <bgColor theme="0"/>
        </patternFill>
      </fill>
      <alignment horizontal="fil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Segoe UI"/>
        <scheme val="none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7" formatCode="General_)"/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8" formatCode="_(* #,##0_);_(* \(#,##0\);_(* &quot;-&quot;??_);_(@_)"/>
      <alignment horizontal="fill" vertical="center" textRotation="0" wrapText="0" indent="0" justifyLastLine="0" shrinkToFit="0" readingOrder="0"/>
      <border diagonalUp="0" diagonalDown="0" outline="0">
        <left/>
        <right/>
        <top style="double">
          <color indexed="64"/>
        </top>
        <bottom/>
      </border>
    </dxf>
    <dxf>
      <font>
        <strike val="0"/>
        <outline val="0"/>
        <shadow val="0"/>
        <u val="none"/>
        <vertAlign val="baseline"/>
        <name val="Segoe UI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7" formatCode="General_)"/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7" formatCode="General_)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Segoe UI"/>
        <scheme val="none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7" formatCode="General_)"/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7" formatCode="General_)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Segoe UI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7" formatCode="General_)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7" formatCode="General_)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Segoe UI"/>
        <scheme val="none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7" formatCode="General_)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Segoe U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7" formatCode="General_)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Segoe U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Segoe UI"/>
        <scheme val="none"/>
      </font>
      <numFmt numFmtId="167" formatCode="General_)"/>
      <alignment horizontal="center" vertical="center" textRotation="0" wrapText="0" indent="0" justifyLastLine="0" shrinkToFit="0" readingOrder="0"/>
      <protection locked="1" hidden="0"/>
    </dxf>
    <dxf>
      <fill>
        <patternFill>
          <bgColor rgb="FFDAEEF3"/>
        </patternFill>
      </fill>
    </dxf>
  </dxfs>
  <tableStyles count="1" defaultTableStyle="TableStyleMedium2" defaultPivotStyle="PivotStyleLight16">
    <tableStyle name="Estilo de Tabela 1" pivot="0" count="1" xr9:uid="{00000000-0011-0000-FFFF-FFFF00000000}">
      <tableStyleElement type="firstRowStripe" dxfId="125"/>
    </tableStyle>
  </tableStyles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externalLink" Target="externalLinks/externalLink10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9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8.xml"/><Relationship Id="rId23" Type="http://schemas.openxmlformats.org/officeDocument/2006/relationships/customXml" Target="../customXml/item2.xml"/><Relationship Id="rId10" Type="http://schemas.openxmlformats.org/officeDocument/2006/relationships/externalLink" Target="externalLinks/externalLink3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Relationship Id="rId22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3286125</xdr:colOff>
      <xdr:row>0</xdr:row>
      <xdr:rowOff>142875</xdr:rowOff>
    </xdr:from>
    <xdr:to>
      <xdr:col>2</xdr:col>
      <xdr:colOff>200025</xdr:colOff>
      <xdr:row>4</xdr:row>
      <xdr:rowOff>57150</xdr:rowOff>
    </xdr:to>
    <xdr:pic>
      <xdr:nvPicPr>
        <xdr:cNvPr id="1462" name="Imagem 5" descr="Uma imagem contendo Logotipo&#10;&#10;Descrição gerada automaticamente">
          <a:extLst>
            <a:ext uri="{FF2B5EF4-FFF2-40B4-BE49-F238E27FC236}">
              <a16:creationId xmlns:a16="http://schemas.microsoft.com/office/drawing/2014/main" id="{48BBE2A1-A5DE-600D-4A5B-057BDD1B81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86125" y="142875"/>
          <a:ext cx="135255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3343275</xdr:colOff>
      <xdr:row>0</xdr:row>
      <xdr:rowOff>161925</xdr:rowOff>
    </xdr:from>
    <xdr:to>
      <xdr:col>2</xdr:col>
      <xdr:colOff>257175</xdr:colOff>
      <xdr:row>4</xdr:row>
      <xdr:rowOff>47625</xdr:rowOff>
    </xdr:to>
    <xdr:pic>
      <xdr:nvPicPr>
        <xdr:cNvPr id="2483" name="Imagem 2" descr="Uma imagem contendo Logotipo&#10;&#10;Descrição gerada automaticamente">
          <a:extLst>
            <a:ext uri="{FF2B5EF4-FFF2-40B4-BE49-F238E27FC236}">
              <a16:creationId xmlns:a16="http://schemas.microsoft.com/office/drawing/2014/main" id="{7A8474B9-C867-D699-7DCB-9B07BF41B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3275" y="161925"/>
          <a:ext cx="13525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266700</xdr:colOff>
      <xdr:row>1</xdr:row>
      <xdr:rowOff>9525</xdr:rowOff>
    </xdr:from>
    <xdr:to>
      <xdr:col>2</xdr:col>
      <xdr:colOff>1152525</xdr:colOff>
      <xdr:row>4</xdr:row>
      <xdr:rowOff>66675</xdr:rowOff>
    </xdr:to>
    <xdr:pic>
      <xdr:nvPicPr>
        <xdr:cNvPr id="3511" name="Imagem 3" descr="Uma imagem contendo Logotipo&#10;&#10;Descrição gerada automaticamente">
          <a:extLst>
            <a:ext uri="{FF2B5EF4-FFF2-40B4-BE49-F238E27FC236}">
              <a16:creationId xmlns:a16="http://schemas.microsoft.com/office/drawing/2014/main" id="{39D2A370-B814-DB2A-A1B7-692D98E31B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24375" y="180975"/>
          <a:ext cx="134302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5857875</xdr:colOff>
      <xdr:row>4</xdr:row>
      <xdr:rowOff>0</xdr:rowOff>
    </xdr:from>
    <xdr:to>
      <xdr:col>0</xdr:col>
      <xdr:colOff>4257675</xdr:colOff>
      <xdr:row>4</xdr:row>
      <xdr:rowOff>19050</xdr:rowOff>
    </xdr:to>
    <xdr:pic>
      <xdr:nvPicPr>
        <xdr:cNvPr id="4968" name="Picture 3" descr="image001">
          <a:extLst>
            <a:ext uri="{FF2B5EF4-FFF2-40B4-BE49-F238E27FC236}">
              <a16:creationId xmlns:a16="http://schemas.microsoft.com/office/drawing/2014/main" id="{469E74CD-79E7-0F27-4D45-4B4EF2577F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7675" y="68580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152400</xdr:colOff>
      <xdr:row>0</xdr:row>
      <xdr:rowOff>76200</xdr:rowOff>
    </xdr:from>
    <xdr:to>
      <xdr:col>0</xdr:col>
      <xdr:colOff>1495425</xdr:colOff>
      <xdr:row>3</xdr:row>
      <xdr:rowOff>133350</xdr:rowOff>
    </xdr:to>
    <xdr:pic>
      <xdr:nvPicPr>
        <xdr:cNvPr id="4969" name="Imagem 4" descr="Uma imagem contendo Logotipo&#10;&#10;Descrição gerada automaticamente">
          <a:extLst>
            <a:ext uri="{FF2B5EF4-FFF2-40B4-BE49-F238E27FC236}">
              <a16:creationId xmlns:a16="http://schemas.microsoft.com/office/drawing/2014/main" id="{19ED8EB1-31D9-5985-7047-4F51F2A3E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76200"/>
          <a:ext cx="134302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923925</xdr:colOff>
      <xdr:row>0</xdr:row>
      <xdr:rowOff>161925</xdr:rowOff>
    </xdr:from>
    <xdr:to>
      <xdr:col>7</xdr:col>
      <xdr:colOff>809625</xdr:colOff>
      <xdr:row>4</xdr:row>
      <xdr:rowOff>47625</xdr:rowOff>
    </xdr:to>
    <xdr:pic>
      <xdr:nvPicPr>
        <xdr:cNvPr id="8491" name="Imagem 2" descr="Uma imagem contendo Logotipo&#10;&#10;Descrição gerada automaticamente">
          <a:extLst>
            <a:ext uri="{FF2B5EF4-FFF2-40B4-BE49-F238E27FC236}">
              <a16:creationId xmlns:a16="http://schemas.microsoft.com/office/drawing/2014/main" id="{3E68B22A-4582-6DC0-5C9F-D77B2AAFC8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86325" y="161925"/>
          <a:ext cx="134302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3000375</xdr:colOff>
      <xdr:row>0</xdr:row>
      <xdr:rowOff>142875</xdr:rowOff>
    </xdr:from>
    <xdr:to>
      <xdr:col>0</xdr:col>
      <xdr:colOff>4352925</xdr:colOff>
      <xdr:row>3</xdr:row>
      <xdr:rowOff>171450</xdr:rowOff>
    </xdr:to>
    <xdr:pic>
      <xdr:nvPicPr>
        <xdr:cNvPr id="6590" name="Imagem 2" descr="Uma imagem contendo Logotipo&#10;&#10;Descrição gerada automaticamente">
          <a:extLst>
            <a:ext uri="{FF2B5EF4-FFF2-40B4-BE49-F238E27FC236}">
              <a16:creationId xmlns:a16="http://schemas.microsoft.com/office/drawing/2014/main" id="{496EFD24-B3ED-FC4B-9EBC-7FFF08AE7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42875"/>
          <a:ext cx="135255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2962275</xdr:colOff>
      <xdr:row>0</xdr:row>
      <xdr:rowOff>142875</xdr:rowOff>
    </xdr:from>
    <xdr:to>
      <xdr:col>1</xdr:col>
      <xdr:colOff>57150</xdr:colOff>
      <xdr:row>4</xdr:row>
      <xdr:rowOff>28575</xdr:rowOff>
    </xdr:to>
    <xdr:pic>
      <xdr:nvPicPr>
        <xdr:cNvPr id="7604" name="Imagem 2" descr="Uma imagem contendo Logotipo&#10;&#10;Descrição gerada automaticamente">
          <a:extLst>
            <a:ext uri="{FF2B5EF4-FFF2-40B4-BE49-F238E27FC236}">
              <a16:creationId xmlns:a16="http://schemas.microsoft.com/office/drawing/2014/main" id="{F60B86C2-7A37-17C6-579D-9E362A418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42875"/>
          <a:ext cx="13525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ebmail.globo.com/MAURO/Bal-99/12-99/DF's99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sfs01\depto-dfc\depto-dfc\depto-dfc\Documents%20and%20Settings\amatuzo\Configura&#231;&#245;es%20locais\Temporary%20Internet%20Files\OLK40\DF's12-02-OFICIA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.LIQ\MUTA&#199;OES\MUT12-9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sfs01\depto-dfc\WINDOWS\TEMP\DF's06-03-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scol11vs1/WINDOWS/TEMP/DF's06-03-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sfs01\depto-dfc\depto-dfc\Documents%20and%20Settings\amatuzo\Configura&#231;&#245;es%20locais\Temporary%20Internet%20Files\OLK40\DF's12-02-OFICIA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sfs01\depto-dfc\depto-dfc\depto-dfc\Documents%20and%20Settings\dfcxjva\Configura&#231;&#245;es%20locais\Temporary%20Internet%20Files\OLK553\DF's12-02-OFICIAL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sfs01\depto-dfc\Documents%20and%20Settings\dfcxjva\Configura&#231;&#245;es%20locais\Temporary%20Internet%20Files\OLK553\DF's12-02-OFICIAL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sfs01\depto-dfc\Documents%20and%20Settings\nadiadc\Configura&#231;&#245;es%20locais\Temporary%20Internet%20Files\OLK93\DF's12-02-OFICIAL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sfs01\depto-dfc\depto-dfc\depto-dfc\WINDOWS\TEMP\DF's06-03-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TIVO"/>
      <sheetName val="PASSIVO"/>
      <sheetName val="RESULTADO"/>
      <sheetName val="MUTAS "/>
      <sheetName val="DOAR"/>
      <sheetName val="ANEXO1"/>
      <sheetName val="ANEXO2 "/>
      <sheetName val="ANEXO3"/>
      <sheetName val="DF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TIVO"/>
      <sheetName val="PASSIVO"/>
      <sheetName val="RESULTADO"/>
      <sheetName val="DOAR"/>
      <sheetName val="MUTAS "/>
      <sheetName val="ANEXO1"/>
      <sheetName val="ANEXO1a"/>
      <sheetName val="ANEXO2"/>
      <sheetName val="ANEXO3 "/>
      <sheetName val="ANEXO4"/>
      <sheetName val="ANEXO5"/>
      <sheetName val="ANEXO6"/>
      <sheetName val="Abreviatur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TIVO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TIVO"/>
      <sheetName val="PASSIVO"/>
      <sheetName val="RESULTADO"/>
      <sheetName val="DOAR"/>
      <sheetName val="MUTAS "/>
      <sheetName val="ANEXO4"/>
      <sheetName val="Abreviatur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TIVO"/>
      <sheetName val="PASSIVO"/>
      <sheetName val="RESULTADO"/>
      <sheetName val="DOAR"/>
      <sheetName val="MUTAS "/>
      <sheetName val="ANEXO4"/>
      <sheetName val="Abreviaturas"/>
      <sheetName val="Auxiliar"/>
      <sheetName val="MUTAS_"/>
      <sheetName val="MUTAS_1"/>
      <sheetName val="Planilh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TIVO"/>
      <sheetName val="PASSIVO"/>
      <sheetName val="RESULTADO"/>
      <sheetName val="DOAR"/>
      <sheetName val="MUTAS "/>
      <sheetName val="ANEXO1"/>
      <sheetName val="ANEXO1a"/>
      <sheetName val="ANEXO2"/>
      <sheetName val="ANEXO3 "/>
      <sheetName val="ANEXO4"/>
      <sheetName val="ANEXO5"/>
      <sheetName val="ANEXO6"/>
      <sheetName val="Abreviatur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TIVO"/>
      <sheetName val="PASSIVO"/>
      <sheetName val="RESULTADO"/>
      <sheetName val="DOAR"/>
      <sheetName val="MUTAS "/>
      <sheetName val="ANEXO1"/>
      <sheetName val="ANEXO1a"/>
      <sheetName val="ANEXO2"/>
      <sheetName val="ANEXO3 "/>
      <sheetName val="ANEXO4"/>
      <sheetName val="ANEXO5"/>
      <sheetName val="ANEXO6"/>
      <sheetName val="Abreviatur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TIVO"/>
      <sheetName val="PASSIVO"/>
      <sheetName val="RESULTADO"/>
      <sheetName val="DOAR"/>
      <sheetName val="MUTAS "/>
      <sheetName val="ANEXO1"/>
      <sheetName val="ANEXO1a"/>
      <sheetName val="ANEXO2"/>
      <sheetName val="ANEXO3 "/>
      <sheetName val="ANEXO4"/>
      <sheetName val="ANEXO5"/>
      <sheetName val="ANEXO6"/>
      <sheetName val="Abreviatur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TIVO"/>
      <sheetName val="PASSIVO"/>
      <sheetName val="RESULTADO"/>
      <sheetName val="DOAR"/>
      <sheetName val="MUTAS "/>
      <sheetName val="ANEXO1"/>
      <sheetName val="ANEXO1a"/>
      <sheetName val="ANEXO2"/>
      <sheetName val="ANEXO3 "/>
      <sheetName val="ANEXO4"/>
      <sheetName val="ANEXO5"/>
      <sheetName val="ANEXO6"/>
      <sheetName val="Abreviatur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TIVO"/>
      <sheetName val="PASSIVO"/>
      <sheetName val="RESULTADO"/>
      <sheetName val="DOAR"/>
      <sheetName val="MUTAS "/>
      <sheetName val="ANEXO4"/>
      <sheetName val="Abreviatur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Tabela15" displayName="Tabela15" ref="A13:G41" headerRowCount="0" totalsRowShown="0" headerRowDxfId="124" dataDxfId="123" headerRowCellStyle="Normal_ATIVO">
  <tableColumns count="7">
    <tableColumn id="1" xr3:uid="{00000000-0010-0000-0000-000001000000}" name="Coluna1" headerRowDxfId="122" dataDxfId="121" totalsRowDxfId="120" headerRowCellStyle="Normal_ATIVO" dataCellStyle="Normal 9 5"/>
    <tableColumn id="2" xr3:uid="{00000000-0010-0000-0000-000002000000}" name="Coluna2" headerRowDxfId="119" dataDxfId="118" totalsRowDxfId="117" headerRowCellStyle="Normal_ATIVO" dataCellStyle="Normal 9 5"/>
    <tableColumn id="3" xr3:uid="{00000000-0010-0000-0000-000003000000}" name="Coluna3" headerRowDxfId="116" dataDxfId="115" totalsRowDxfId="114" headerRowCellStyle="Normal_ATIVO" dataCellStyle="Normal 9 5"/>
    <tableColumn id="4" xr3:uid="{00000000-0010-0000-0000-000004000000}" name="Coluna4" headerRowDxfId="113" dataDxfId="112" totalsRowDxfId="111" headerRowCellStyle="Normal_ATIVO" dataCellStyle="Normal 9 5"/>
    <tableColumn id="5" xr3:uid="{00000000-0010-0000-0000-000005000000}" name="Coluna5" headerRowDxfId="110" dataDxfId="109" totalsRowDxfId="108" headerRowCellStyle="Normal_ATIVO" dataCellStyle="Normal 9 5"/>
    <tableColumn id="6" xr3:uid="{00000000-0010-0000-0000-000006000000}" name="Coluna6" headerRowDxfId="107" dataDxfId="106" totalsRowDxfId="105" headerRowCellStyle="Normal_ATIVO" dataCellStyle="Normal 9 5"/>
    <tableColumn id="7" xr3:uid="{00000000-0010-0000-0000-000007000000}" name="Coluna7" headerRowDxfId="104" dataDxfId="103" totalsRowDxfId="102" headerRowCellStyle="Normal_ATIVO" dataCellStyle="Normal 9 5"/>
  </tableColumns>
  <tableStyleInfo name="Estilo de Tabela 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1000000}" name="Tabela311" displayName="Tabela311" ref="A13:G60" headerRowCount="0" totalsRowShown="0" headerRowDxfId="101" dataDxfId="100" headerRowCellStyle="Normal_PASSIVO">
  <tableColumns count="7">
    <tableColumn id="1" xr3:uid="{00000000-0010-0000-0100-000001000000}" name="Coluna1" headerRowDxfId="99" dataDxfId="98" headerRowCellStyle="Normal_PASSIVO"/>
    <tableColumn id="2" xr3:uid="{00000000-0010-0000-0100-000002000000}" name="Coluna2" headerRowDxfId="97" dataDxfId="96" headerRowCellStyle="Normal_PASSIVO" dataCellStyle="Normal_fluxosPWC"/>
    <tableColumn id="3" xr3:uid="{00000000-0010-0000-0100-000003000000}" name="Coluna3" headerRowDxfId="95" dataDxfId="94" headerRowCellStyle="Normal_PASSIVO" dataCellStyle="Normal_fluxosPWC"/>
    <tableColumn id="4" xr3:uid="{00000000-0010-0000-0100-000004000000}" name="Coluna4" headerRowDxfId="93" dataDxfId="92" headerRowCellStyle="Normal_PASSIVO" dataCellStyle="Normal_fluxosPWC"/>
    <tableColumn id="5" xr3:uid="{00000000-0010-0000-0100-000005000000}" name="Coluna5" headerRowDxfId="91" dataDxfId="90"/>
    <tableColumn id="6" xr3:uid="{00000000-0010-0000-0100-000006000000}" name="Coluna6" headerRowDxfId="89" dataDxfId="88" headerRowCellStyle="Normal_PASSIVO"/>
    <tableColumn id="7" xr3:uid="{00000000-0010-0000-0100-000007000000}" name="Coluna7" headerRowDxfId="87" dataDxfId="86" headerRowCellStyle="Normal_PASSIVO"/>
  </tableColumns>
  <tableStyleInfo name="Estilo de Tabela 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2000000}" name="Tabela412" displayName="Tabela412" ref="A13:E85" headerRowCount="0" totalsRowShown="0" headerRowDxfId="85" dataDxfId="84">
  <tableColumns count="5">
    <tableColumn id="1" xr3:uid="{00000000-0010-0000-0200-000001000000}" name="Coluna1" headerRowDxfId="83" dataDxfId="82"/>
    <tableColumn id="2" xr3:uid="{00000000-0010-0000-0200-000002000000}" name="Coluna2" headerRowDxfId="81" dataDxfId="80" headerRowCellStyle="Normal 4" dataCellStyle="Normal 38"/>
    <tableColumn id="7" xr3:uid="{00000000-0010-0000-0200-000007000000}" name="Coluna7" headerRowDxfId="79" dataDxfId="78" headerRowCellStyle="Normal 4" dataCellStyle="Normal_PASSIVO"/>
    <tableColumn id="10" xr3:uid="{00000000-0010-0000-0200-00000A000000}" name="Coluna10" headerRowDxfId="77" dataDxfId="76" headerRowCellStyle="Normal_RR$US$6I" dataCellStyle="Normal_PASSIVO"/>
    <tableColumn id="11" xr3:uid="{00000000-0010-0000-0200-00000B000000}" name="Coluna11" headerRowDxfId="75" dataDxfId="74" dataCellStyle="Vírgula 10"/>
  </tableColumns>
  <tableStyleInfo name="Estilo de Tabela 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3000000}" name="Tabela214" displayName="Tabela214" ref="A13:I22" headerRowCount="0" totalsRowShown="0" headerRowDxfId="73" dataDxfId="72">
  <tableColumns count="9">
    <tableColumn id="1" xr3:uid="{00000000-0010-0000-0300-000001000000}" name="Coluna1" headerRowDxfId="71" dataDxfId="70"/>
    <tableColumn id="2" xr3:uid="{00000000-0010-0000-0300-000002000000}" name="Coluna2" headerRowDxfId="69" dataDxfId="68"/>
    <tableColumn id="3" xr3:uid="{00000000-0010-0000-0300-000003000000}" name="Coluna3" headerRowDxfId="67" dataDxfId="66"/>
    <tableColumn id="4" xr3:uid="{00000000-0010-0000-0300-000004000000}" name="Coluna4" headerRowDxfId="65" dataDxfId="64"/>
    <tableColumn id="5" xr3:uid="{00000000-0010-0000-0300-000005000000}" name="Coluna5" headerRowDxfId="63" dataDxfId="62"/>
    <tableColumn id="6" xr3:uid="{00000000-0010-0000-0300-000006000000}" name="Coluna6" headerRowDxfId="61" dataDxfId="60"/>
    <tableColumn id="7" xr3:uid="{00000000-0010-0000-0300-000007000000}" name="Coluna7" headerRowDxfId="59" dataDxfId="58"/>
    <tableColumn id="8" xr3:uid="{00000000-0010-0000-0300-000008000000}" name="Coluna8" headerRowDxfId="57" dataDxfId="56"/>
    <tableColumn id="9" xr3:uid="{00000000-0010-0000-0300-000009000000}" name="Coluna9" headerRowDxfId="55" dataDxfId="54"/>
  </tableColumns>
  <tableStyleInfo name="Estilo de Tabela 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7" xr:uid="{00000000-000C-0000-FFFF-FFFF04000000}" name="Tabela2320208" displayName="Tabela2320208" ref="A21:N25" headerRowCount="0" totalsRowShown="0" headerRowDxfId="53" dataDxfId="52" dataCellStyle="Separador de milhares 2 2">
  <tableColumns count="14">
    <tableColumn id="1" xr3:uid="{00000000-0010-0000-0400-000001000000}" name="Coluna1" headerRowDxfId="51" dataDxfId="50" headerRowCellStyle="Separador de milhares 2 2" dataCellStyle="Separador de milhares 2 2"/>
    <tableColumn id="11" xr3:uid="{00000000-0010-0000-0400-00000B000000}" name="Coluna7" headerRowDxfId="49" dataDxfId="48" headerRowCellStyle="Separador de milhares 2 2" dataCellStyle="Separador de milhares 2 2"/>
    <tableColumn id="2" xr3:uid="{00000000-0010-0000-0400-000002000000}" name="Coluna2" headerRowDxfId="47" dataDxfId="46" headerRowCellStyle="Separador de milhares 2 2" dataCellStyle="Separador de milhares 2 2"/>
    <tableColumn id="3" xr3:uid="{00000000-0010-0000-0400-000003000000}" name="Coluna3" headerRowDxfId="45" dataDxfId="44" headerRowCellStyle="Separador de milhares 2 2" dataCellStyle="Separador de milhares 2 2"/>
    <tableColumn id="10" xr3:uid="{00000000-0010-0000-0400-00000A000000}" name="Coluna9" headerRowDxfId="43" dataDxfId="42" headerRowCellStyle="Separador de milhares 2 2" dataCellStyle="Separador de milhares 2 2"/>
    <tableColumn id="6" xr3:uid="{00000000-0010-0000-0400-000006000000}" name="Coluna6" headerRowDxfId="41" dataDxfId="40" headerRowCellStyle="Separador de milhares 2 2" dataCellStyle="Separador de milhares 2 2"/>
    <tableColumn id="9" xr3:uid="{00000000-0010-0000-0400-000009000000}" name="Coluna8" headerRowDxfId="39" dataDxfId="38" headerRowCellStyle="Separador de milhares 2 2" dataCellStyle="Separador de milhares 2 2"/>
    <tableColumn id="5" xr3:uid="{00000000-0010-0000-0400-000005000000}" name="Coluna5" headerRowDxfId="37" dataDxfId="36" headerRowCellStyle="Separador de milhares 2 2" dataCellStyle="Separador de milhares 2 2"/>
    <tableColumn id="4" xr3:uid="{00000000-0010-0000-0400-000004000000}" name="Coluna4" headerRowDxfId="35" dataDxfId="34" headerRowCellStyle="Separador de milhares 2 2" dataCellStyle="Separador de milhares 2 2"/>
    <tableColumn id="25" xr3:uid="{00000000-0010-0000-0400-000019000000}" name="Coluna25" headerRowDxfId="33" dataDxfId="32" headerRowCellStyle="Separador de milhares 2 2" dataCellStyle="Separador de milhares 2 2"/>
    <tableColumn id="26" xr3:uid="{00000000-0010-0000-0400-00001A000000}" name="Coluna26" headerRowDxfId="31" dataDxfId="30" headerRowCellStyle="Separador de milhares 2" dataCellStyle="Separador de milhares 2 2"/>
    <tableColumn id="27" xr3:uid="{00000000-0010-0000-0400-00001B000000}" name="Coluna27" headerRowDxfId="29" dataDxfId="28" headerRowCellStyle="Separador de milhares 2 2" dataCellStyle="Separador de milhares 2 2"/>
    <tableColumn id="28" xr3:uid="{00000000-0010-0000-0400-00001C000000}" name="Coluna28" headerRowDxfId="27" dataDxfId="26" headerRowCellStyle="Separador de milhares 2" dataCellStyle="Separador de milhares 2 2"/>
    <tableColumn id="29" xr3:uid="{00000000-0010-0000-0400-00001D000000}" name="Coluna29" headerRowDxfId="25" dataDxfId="24" headerRowCellStyle="Separador de milhares 2" dataCellStyle="Separador de milhares 2 2"/>
  </tableColumns>
  <tableStyleInfo name="Estilo de Tabela 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05000000}" name="Tabela71824" displayName="Tabela71824" ref="A12:E99" headerRowCount="0" totalsRowShown="0" headerRowDxfId="23" dataDxfId="22">
  <tableColumns count="5">
    <tableColumn id="1" xr3:uid="{00000000-0010-0000-0500-000001000000}" name="Coluna1" headerRowDxfId="21" dataDxfId="20" headerRowCellStyle="Normal_fluxosPWC" dataCellStyle="Normal_DOAR"/>
    <tableColumn id="2" xr3:uid="{00000000-0010-0000-0500-000002000000}" name="Coluna2" headerRowDxfId="19" dataDxfId="18" headerRowCellStyle="Normal_fluxosPWC"/>
    <tableColumn id="3" xr3:uid="{00000000-0010-0000-0500-000003000000}" name="Coluna3" headerRowDxfId="17" dataDxfId="16" headerRowCellStyle="Normal_PASSIVO"/>
    <tableColumn id="4" xr3:uid="{00000000-0010-0000-0500-000004000000}" name="Coluna4" headerRowDxfId="15" dataDxfId="14" headerRowCellStyle="Normal_fluxosPWC"/>
    <tableColumn id="5" xr3:uid="{00000000-0010-0000-0500-000005000000}" name="Coluna5" headerRowDxfId="13" dataDxfId="12" headerRowCellStyle="Normal_PASSIVO"/>
  </tableColumns>
  <tableStyleInfo name="Estilo de Tabela 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06000000}" name="Tabela82223" displayName="Tabela82223" ref="A13:E68" headerRowCount="0" totalsRowShown="0" headerRowDxfId="11" dataDxfId="10">
  <tableColumns count="5">
    <tableColumn id="1" xr3:uid="{00000000-0010-0000-0600-000001000000}" name="Coluna1" headerRowDxfId="9" dataDxfId="8" headerRowCellStyle="Normal_ATIVO 6"/>
    <tableColumn id="2" xr3:uid="{00000000-0010-0000-0600-000002000000}" name="Coluna2" headerRowDxfId="7" dataDxfId="6" headerRowCellStyle="Normal_ATIVO 6"/>
    <tableColumn id="3" xr3:uid="{00000000-0010-0000-0600-000003000000}" name="Coluna3" headerRowDxfId="5" dataDxfId="4"/>
    <tableColumn id="4" xr3:uid="{00000000-0010-0000-0600-000004000000}" name="Coluna4" headerRowDxfId="3" dataDxfId="2"/>
    <tableColumn id="5" xr3:uid="{00000000-0010-0000-0600-000005000000}" name="Coluna5" headerRowDxfId="1" dataDxfId="0"/>
  </tableColumns>
  <tableStyleInfo name="Estilo de Tabela 1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5" Type="http://schemas.openxmlformats.org/officeDocument/2006/relationships/comments" Target="../comments1.xml"/><Relationship Id="rId4" Type="http://schemas.openxmlformats.org/officeDocument/2006/relationships/table" Target="../tables/table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1" transitionEvaluation="1" transitionEntry="1">
    <pageSetUpPr autoPageBreaks="0"/>
  </sheetPr>
  <dimension ref="A1:K46"/>
  <sheetViews>
    <sheetView showGridLines="0" tabSelected="1" view="pageBreakPreview" zoomScaleNormal="100" zoomScaleSheetLayoutView="100" workbookViewId="0">
      <selection activeCell="J9" sqref="J9"/>
    </sheetView>
  </sheetViews>
  <sheetFormatPr defaultColWidth="9.42578125" defaultRowHeight="15" customHeight="1"/>
  <cols>
    <col min="1" max="1" width="63.85546875" style="1" customWidth="1"/>
    <col min="2" max="2" width="2.7109375" style="2" customWidth="1"/>
    <col min="3" max="3" width="6.85546875" style="3" bestFit="1" customWidth="1"/>
    <col min="4" max="4" width="2.7109375" style="2" customWidth="1"/>
    <col min="5" max="5" width="20.5703125" style="1" customWidth="1"/>
    <col min="6" max="6" width="2.7109375" style="2" customWidth="1"/>
    <col min="7" max="7" width="20.5703125" style="1" customWidth="1"/>
    <col min="8" max="8" width="11.42578125" style="1" customWidth="1"/>
    <col min="9" max="9" width="17.85546875" style="1" bestFit="1" customWidth="1"/>
    <col min="10" max="10" width="15.28515625" style="1" bestFit="1" customWidth="1"/>
    <col min="11" max="11" width="14.28515625" style="1" bestFit="1" customWidth="1"/>
    <col min="12" max="16384" width="9.42578125" style="1"/>
  </cols>
  <sheetData>
    <row r="1" spans="1:9" ht="14.1" customHeight="1"/>
    <row r="2" spans="1:9" ht="14.1" customHeight="1">
      <c r="A2" s="4"/>
      <c r="B2" s="5"/>
    </row>
    <row r="3" spans="1:9" ht="14.1" customHeight="1">
      <c r="E3" s="6"/>
    </row>
    <row r="4" spans="1:9" ht="14.1" customHeight="1"/>
    <row r="5" spans="1:9" ht="14.1" customHeight="1">
      <c r="A5" s="7"/>
      <c r="B5" s="8"/>
      <c r="C5" s="7"/>
      <c r="D5" s="8"/>
      <c r="E5" s="7"/>
      <c r="F5" s="8"/>
      <c r="G5" s="7"/>
    </row>
    <row r="6" spans="1:9" ht="15" customHeight="1">
      <c r="A6" s="339" t="s">
        <v>0</v>
      </c>
      <c r="B6" s="339"/>
      <c r="C6" s="339"/>
      <c r="D6" s="339"/>
      <c r="E6" s="339"/>
      <c r="F6" s="339"/>
      <c r="G6" s="339"/>
    </row>
    <row r="7" spans="1:9" ht="15" customHeight="1">
      <c r="A7" s="340" t="s">
        <v>1</v>
      </c>
      <c r="B7" s="340"/>
      <c r="C7" s="340"/>
      <c r="D7" s="340"/>
      <c r="E7" s="340"/>
      <c r="F7" s="340"/>
      <c r="G7" s="340"/>
    </row>
    <row r="8" spans="1:9" ht="15" customHeight="1">
      <c r="A8" s="341" t="s">
        <v>2</v>
      </c>
      <c r="B8" s="342"/>
      <c r="C8" s="342"/>
      <c r="D8" s="342"/>
      <c r="E8" s="342"/>
      <c r="F8" s="342"/>
      <c r="G8" s="342"/>
    </row>
    <row r="9" spans="1:9" ht="15" customHeight="1">
      <c r="A9" s="9"/>
      <c r="B9" s="10"/>
    </row>
    <row r="10" spans="1:9" ht="15" customHeight="1">
      <c r="A10" s="3"/>
      <c r="B10" s="11"/>
      <c r="D10" s="11"/>
      <c r="E10" s="3"/>
      <c r="F10" s="11"/>
      <c r="G10" s="3"/>
    </row>
    <row r="11" spans="1:9" ht="15" customHeight="1">
      <c r="A11" s="12" t="s">
        <v>3</v>
      </c>
      <c r="B11" s="13"/>
      <c r="C11" s="14" t="s">
        <v>4</v>
      </c>
      <c r="D11" s="15"/>
      <c r="E11" s="16" t="s">
        <v>5</v>
      </c>
      <c r="F11" s="17"/>
      <c r="G11" s="16" t="s">
        <v>6</v>
      </c>
    </row>
    <row r="12" spans="1:9" ht="15" customHeight="1">
      <c r="A12" s="18"/>
      <c r="B12" s="19"/>
      <c r="D12" s="15"/>
      <c r="E12" s="14"/>
      <c r="F12" s="17"/>
      <c r="G12" s="20"/>
    </row>
    <row r="13" spans="1:9" ht="15" customHeight="1">
      <c r="A13" s="12" t="s">
        <v>7</v>
      </c>
      <c r="B13" s="21"/>
      <c r="C13" s="14"/>
      <c r="D13" s="14"/>
      <c r="E13" s="14"/>
      <c r="F13" s="14"/>
      <c r="G13" s="14"/>
    </row>
    <row r="14" spans="1:9" ht="15" customHeight="1">
      <c r="A14" s="21" t="s">
        <v>8</v>
      </c>
      <c r="B14" s="22"/>
      <c r="C14" s="20">
        <v>6</v>
      </c>
      <c r="D14" s="23"/>
      <c r="E14" s="24">
        <v>29374</v>
      </c>
      <c r="F14" s="25"/>
      <c r="G14" s="24">
        <v>32471</v>
      </c>
    </row>
    <row r="15" spans="1:9" ht="15" customHeight="1">
      <c r="A15" s="21" t="s">
        <v>9</v>
      </c>
      <c r="B15" s="21"/>
      <c r="C15" s="14">
        <v>7</v>
      </c>
      <c r="D15" s="14"/>
      <c r="E15" s="26">
        <v>710309</v>
      </c>
      <c r="F15" s="26"/>
      <c r="G15" s="26">
        <v>2754126</v>
      </c>
      <c r="I15" s="27"/>
    </row>
    <row r="16" spans="1:9" ht="15" customHeight="1">
      <c r="A16" s="21" t="s">
        <v>10</v>
      </c>
      <c r="B16" s="22"/>
      <c r="C16" s="20">
        <v>9</v>
      </c>
      <c r="D16" s="28"/>
      <c r="E16" s="26">
        <v>432604</v>
      </c>
      <c r="F16" s="25"/>
      <c r="G16" s="26">
        <v>480215</v>
      </c>
      <c r="I16" s="314"/>
    </row>
    <row r="17" spans="1:11" ht="15" customHeight="1">
      <c r="A17" s="21" t="s">
        <v>11</v>
      </c>
      <c r="B17" s="14"/>
      <c r="C17" s="14">
        <v>10</v>
      </c>
      <c r="D17" s="14"/>
      <c r="E17" s="26">
        <f>26159+60965</f>
        <v>87124</v>
      </c>
      <c r="F17" s="26"/>
      <c r="G17" s="26">
        <f>0+23073</f>
        <v>23073</v>
      </c>
      <c r="I17" s="315"/>
    </row>
    <row r="18" spans="1:11" ht="15" customHeight="1">
      <c r="A18" s="29" t="s">
        <v>12</v>
      </c>
      <c r="B18" s="21"/>
      <c r="C18" s="14">
        <v>11</v>
      </c>
      <c r="D18" s="14"/>
      <c r="E18" s="24">
        <v>394161</v>
      </c>
      <c r="F18" s="25"/>
      <c r="G18" s="24">
        <v>57742</v>
      </c>
      <c r="I18" s="315"/>
    </row>
    <row r="19" spans="1:11" ht="15" customHeight="1">
      <c r="A19" s="21" t="s">
        <v>13</v>
      </c>
      <c r="B19" s="14"/>
      <c r="C19" s="14">
        <v>12</v>
      </c>
      <c r="D19" s="14"/>
      <c r="E19" s="26">
        <v>1122257</v>
      </c>
      <c r="F19" s="26"/>
      <c r="G19" s="26">
        <v>700276</v>
      </c>
      <c r="I19" s="27"/>
    </row>
    <row r="20" spans="1:11" ht="15" customHeight="1">
      <c r="A20" s="21" t="s">
        <v>14</v>
      </c>
      <c r="B20" s="21"/>
      <c r="C20" s="14">
        <v>13</v>
      </c>
      <c r="D20" s="14"/>
      <c r="E20" s="26">
        <v>304322</v>
      </c>
      <c r="F20" s="25"/>
      <c r="G20" s="26">
        <v>286361</v>
      </c>
      <c r="I20" s="27"/>
    </row>
    <row r="21" spans="1:11" ht="15" customHeight="1">
      <c r="A21" s="21" t="s">
        <v>15</v>
      </c>
      <c r="B21" s="14"/>
      <c r="C21" s="20">
        <v>15</v>
      </c>
      <c r="D21" s="14"/>
      <c r="E21" s="30">
        <v>99781</v>
      </c>
      <c r="F21" s="14"/>
      <c r="G21" s="30">
        <v>100642</v>
      </c>
      <c r="H21" s="48"/>
      <c r="I21" s="48"/>
      <c r="J21" s="74"/>
    </row>
    <row r="22" spans="1:11" ht="15" customHeight="1">
      <c r="A22" s="12"/>
      <c r="B22" s="21"/>
      <c r="C22" s="14"/>
      <c r="D22" s="21"/>
      <c r="E22" s="31">
        <f>SUM(E13:E21)</f>
        <v>3179932</v>
      </c>
      <c r="F22" s="21"/>
      <c r="G22" s="31">
        <f>SUM(G13:G21)</f>
        <v>4434906</v>
      </c>
      <c r="I22" s="27"/>
      <c r="J22" s="33"/>
      <c r="K22" s="33"/>
    </row>
    <row r="23" spans="1:11" ht="15" customHeight="1">
      <c r="A23" s="14"/>
      <c r="B23" s="14"/>
      <c r="C23" s="14"/>
      <c r="D23" s="14"/>
      <c r="E23" s="14"/>
      <c r="F23" s="21"/>
      <c r="G23" s="14"/>
      <c r="I23" s="27"/>
    </row>
    <row r="24" spans="1:11" ht="15" customHeight="1">
      <c r="A24" s="21"/>
      <c r="B24" s="21"/>
      <c r="C24" s="14"/>
      <c r="D24" s="14"/>
      <c r="E24" s="14"/>
      <c r="F24" s="14"/>
      <c r="G24" s="14"/>
      <c r="I24" s="33"/>
      <c r="J24" s="33"/>
    </row>
    <row r="25" spans="1:11" ht="15" customHeight="1">
      <c r="A25" s="12" t="s">
        <v>16</v>
      </c>
      <c r="B25" s="14"/>
      <c r="C25" s="14"/>
      <c r="D25" s="14"/>
      <c r="E25" s="14"/>
      <c r="F25" s="14"/>
      <c r="G25" s="14"/>
      <c r="I25" s="27"/>
    </row>
    <row r="26" spans="1:11" ht="15" customHeight="1">
      <c r="A26" s="29" t="s">
        <v>17</v>
      </c>
      <c r="B26" s="21"/>
      <c r="C26" s="14"/>
      <c r="D26" s="14"/>
      <c r="E26" s="14"/>
      <c r="F26" s="14"/>
      <c r="G26" s="14"/>
      <c r="I26" s="33"/>
    </row>
    <row r="27" spans="1:11" ht="15" customHeight="1">
      <c r="A27" s="21" t="s">
        <v>9</v>
      </c>
      <c r="B27" s="14"/>
      <c r="C27" s="14">
        <v>8</v>
      </c>
      <c r="D27" s="26"/>
      <c r="E27" s="34">
        <v>3274612</v>
      </c>
      <c r="F27" s="26"/>
      <c r="G27" s="34">
        <v>2561274</v>
      </c>
      <c r="I27" s="27"/>
    </row>
    <row r="28" spans="1:11" ht="15" customHeight="1">
      <c r="A28" s="29" t="s">
        <v>13</v>
      </c>
      <c r="B28" s="20"/>
      <c r="C28" s="14">
        <v>12</v>
      </c>
      <c r="D28" s="26"/>
      <c r="E28" s="34">
        <v>1788977</v>
      </c>
      <c r="F28" s="26"/>
      <c r="G28" s="34">
        <v>1892887</v>
      </c>
      <c r="I28" s="27"/>
    </row>
    <row r="29" spans="1:11" ht="15" customHeight="1">
      <c r="A29" s="21" t="s">
        <v>18</v>
      </c>
      <c r="B29" s="14"/>
      <c r="C29" s="14">
        <v>14</v>
      </c>
      <c r="D29" s="14"/>
      <c r="E29" s="26">
        <v>58822</v>
      </c>
      <c r="F29" s="14"/>
      <c r="G29" s="26">
        <v>67040</v>
      </c>
      <c r="I29" s="27"/>
    </row>
    <row r="30" spans="1:11" ht="15" customHeight="1">
      <c r="A30" s="21" t="s">
        <v>15</v>
      </c>
      <c r="B30" s="29"/>
      <c r="C30" s="14">
        <v>15</v>
      </c>
      <c r="D30" s="29"/>
      <c r="E30" s="30">
        <v>1568</v>
      </c>
      <c r="F30" s="29"/>
      <c r="G30" s="30">
        <v>1289</v>
      </c>
    </row>
    <row r="31" spans="1:11" ht="15" customHeight="1">
      <c r="A31" s="21"/>
      <c r="B31" s="14"/>
      <c r="C31" s="20"/>
      <c r="D31" s="14"/>
      <c r="E31" s="31">
        <f>SUM(E27:E30)</f>
        <v>5123979</v>
      </c>
      <c r="F31" s="14"/>
      <c r="G31" s="31">
        <f>SUM(G27:G30)</f>
        <v>4522490</v>
      </c>
    </row>
    <row r="32" spans="1:11" ht="15" customHeight="1">
      <c r="A32" s="21"/>
      <c r="B32" s="29"/>
      <c r="C32" s="35"/>
      <c r="D32" s="35"/>
      <c r="E32" s="35"/>
      <c r="F32" s="35"/>
      <c r="G32" s="35"/>
      <c r="I32" s="35"/>
    </row>
    <row r="33" spans="1:7" ht="15" customHeight="1">
      <c r="A33" s="21"/>
      <c r="B33" s="14"/>
      <c r="C33" s="14"/>
      <c r="D33" s="14"/>
      <c r="E33" s="26"/>
      <c r="F33" s="14"/>
      <c r="G33" s="26"/>
    </row>
    <row r="34" spans="1:7" ht="15" customHeight="1">
      <c r="A34" s="14"/>
      <c r="B34" s="14"/>
      <c r="C34" s="14"/>
      <c r="D34" s="26"/>
      <c r="E34" s="14"/>
      <c r="F34" s="26"/>
      <c r="G34" s="14"/>
    </row>
    <row r="35" spans="1:7" ht="15" customHeight="1">
      <c r="A35" s="1" t="s">
        <v>19</v>
      </c>
      <c r="B35" s="29"/>
      <c r="C35" s="14">
        <v>16</v>
      </c>
      <c r="D35" s="35"/>
      <c r="E35" s="35">
        <v>14723185</v>
      </c>
      <c r="F35" s="35"/>
      <c r="G35" s="35">
        <v>13754103</v>
      </c>
    </row>
    <row r="36" spans="1:7" ht="15" customHeight="1">
      <c r="A36" s="14"/>
      <c r="B36" s="14"/>
      <c r="C36" s="26"/>
      <c r="D36" s="14"/>
      <c r="E36" s="26"/>
      <c r="F36" s="14"/>
      <c r="G36" s="26"/>
    </row>
    <row r="37" spans="1:7" ht="15" customHeight="1">
      <c r="A37" s="1" t="s">
        <v>20</v>
      </c>
      <c r="B37" s="29"/>
      <c r="C37" s="14">
        <v>17</v>
      </c>
      <c r="D37" s="35"/>
      <c r="E37" s="35">
        <v>90224</v>
      </c>
      <c r="F37" s="35"/>
      <c r="G37" s="35">
        <v>96999</v>
      </c>
    </row>
    <row r="38" spans="1:7" ht="15" customHeight="1">
      <c r="A38" s="14"/>
      <c r="B38" s="14"/>
      <c r="C38" s="26"/>
      <c r="D38" s="14"/>
      <c r="E38" s="26"/>
      <c r="F38" s="14"/>
      <c r="G38" s="26"/>
    </row>
    <row r="39" spans="1:7" ht="15" customHeight="1">
      <c r="A39" s="3"/>
      <c r="B39" s="29"/>
      <c r="D39" s="29"/>
      <c r="E39" s="37">
        <f>E31+E35+E37</f>
        <v>19937388</v>
      </c>
      <c r="F39" s="29"/>
      <c r="G39" s="37">
        <f>G31+G35+G37</f>
        <v>18373592</v>
      </c>
    </row>
    <row r="40" spans="1:7" ht="15" customHeight="1">
      <c r="A40" s="3"/>
      <c r="B40" s="14"/>
      <c r="D40" s="14"/>
      <c r="E40" s="38"/>
      <c r="F40" s="14"/>
      <c r="G40" s="38"/>
    </row>
    <row r="41" spans="1:7" ht="15" customHeight="1">
      <c r="A41" s="12" t="s">
        <v>21</v>
      </c>
      <c r="B41" s="3"/>
      <c r="C41" s="20"/>
      <c r="D41" s="3"/>
      <c r="E41" s="39">
        <f>E39+E22</f>
        <v>23117320</v>
      </c>
      <c r="F41" s="3"/>
      <c r="G41" s="39">
        <f>G39+G22</f>
        <v>22808498</v>
      </c>
    </row>
    <row r="42" spans="1:7" ht="5.0999999999999996" customHeight="1">
      <c r="A42" s="12"/>
      <c r="B42" s="3"/>
      <c r="C42" s="20"/>
      <c r="D42" s="3"/>
      <c r="E42" s="40"/>
      <c r="F42" s="3"/>
      <c r="G42" s="41"/>
    </row>
    <row r="43" spans="1:7" ht="20.100000000000001" customHeight="1">
      <c r="A43" s="343" t="s">
        <v>22</v>
      </c>
      <c r="B43" s="343"/>
      <c r="C43" s="343"/>
      <c r="D43" s="343"/>
      <c r="E43" s="343"/>
      <c r="F43" s="343"/>
      <c r="G43" s="343"/>
    </row>
    <row r="46" spans="1:7" ht="15" customHeight="1">
      <c r="G46" s="35"/>
    </row>
  </sheetData>
  <dataConsolidate/>
  <mergeCells count="4">
    <mergeCell ref="A6:G6"/>
    <mergeCell ref="A7:G7"/>
    <mergeCell ref="A8:G8"/>
    <mergeCell ref="A43:G43"/>
  </mergeCells>
  <printOptions horizontalCentered="1" gridLinesSet="0"/>
  <pageMargins left="0.19685039370078741" right="0.15748031496062992" top="0.11811023622047245" bottom="0.11811023622047245" header="0" footer="0.39370078740157483"/>
  <pageSetup paperSize="9" scale="81" fitToWidth="0" fitToHeight="0" pageOrder="overThenDown" orientation="portrait" r:id="rId1"/>
  <headerFooter alignWithMargins="0">
    <oddFooter>&amp;C_x000D_&amp;1#&amp;"Calibri"&amp;10&amp;K000000 (  X  ) Público    (   ) Interno  (   ) Setorial  (  ) Confidencial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syncVertical="1" syncRef="A1" transitionEvaluation="1" transitionEntry="1">
    <pageSetUpPr autoPageBreaks="0"/>
  </sheetPr>
  <dimension ref="A1:K77"/>
  <sheetViews>
    <sheetView showGridLines="0" view="pageBreakPreview" zoomScaleNormal="100" zoomScaleSheetLayoutView="100" workbookViewId="0">
      <selection activeCell="K28" sqref="K28"/>
    </sheetView>
  </sheetViews>
  <sheetFormatPr defaultColWidth="9.42578125" defaultRowHeight="14.25"/>
  <cols>
    <col min="1" max="1" width="63.85546875" style="44" customWidth="1"/>
    <col min="2" max="2" width="2.7109375" style="80" customWidth="1"/>
    <col min="3" max="3" width="8.42578125" style="44" customWidth="1"/>
    <col min="4" max="4" width="2.7109375" style="80" customWidth="1"/>
    <col min="5" max="5" width="20.5703125" style="27" customWidth="1"/>
    <col min="6" max="6" width="2.7109375" style="80" customWidth="1"/>
    <col min="7" max="7" width="20.5703125" style="44" customWidth="1"/>
    <col min="8" max="8" width="14" style="44" customWidth="1"/>
    <col min="9" max="9" width="14.28515625" style="44" bestFit="1" customWidth="1"/>
    <col min="10" max="10" width="10.85546875" style="44" bestFit="1" customWidth="1"/>
    <col min="11" max="16384" width="9.42578125" style="44"/>
  </cols>
  <sheetData>
    <row r="1" spans="1:11" ht="14.1" customHeight="1">
      <c r="A1" s="42"/>
      <c r="B1" s="43"/>
      <c r="C1" s="42"/>
      <c r="D1" s="43"/>
      <c r="F1" s="43"/>
      <c r="G1" s="42"/>
    </row>
    <row r="2" spans="1:11" ht="14.1" customHeight="1">
      <c r="A2" s="4"/>
      <c r="B2" s="5"/>
      <c r="C2" s="42"/>
      <c r="D2" s="43"/>
      <c r="F2" s="43"/>
      <c r="G2" s="42"/>
    </row>
    <row r="3" spans="1:11" ht="14.1" customHeight="1">
      <c r="A3" s="42"/>
      <c r="B3" s="43"/>
      <c r="C3" s="42"/>
      <c r="D3" s="43"/>
      <c r="E3" s="6"/>
      <c r="F3" s="43"/>
      <c r="G3" s="42"/>
    </row>
    <row r="4" spans="1:11" ht="14.1" customHeight="1">
      <c r="A4" s="345"/>
      <c r="B4" s="345"/>
      <c r="C4" s="345"/>
      <c r="D4" s="345"/>
      <c r="E4" s="345"/>
      <c r="F4" s="345"/>
      <c r="G4" s="345"/>
    </row>
    <row r="5" spans="1:11" ht="14.1" customHeight="1">
      <c r="A5" s="45"/>
      <c r="B5" s="46"/>
      <c r="C5" s="45"/>
      <c r="D5" s="46"/>
      <c r="E5" s="47"/>
      <c r="F5" s="46"/>
      <c r="G5" s="45"/>
      <c r="H5" s="48"/>
      <c r="I5" s="48"/>
      <c r="J5" s="48"/>
      <c r="K5" s="48"/>
    </row>
    <row r="6" spans="1:11" ht="14.1" customHeight="1">
      <c r="A6" s="346" t="s">
        <v>0</v>
      </c>
      <c r="B6" s="346"/>
      <c r="C6" s="346"/>
      <c r="D6" s="346"/>
      <c r="E6" s="346"/>
      <c r="F6" s="346"/>
      <c r="G6" s="346"/>
      <c r="H6" s="48"/>
      <c r="I6" s="48"/>
      <c r="J6" s="48"/>
      <c r="K6" s="48"/>
    </row>
    <row r="7" spans="1:11" ht="14.1" customHeight="1">
      <c r="A7" s="340" t="s">
        <v>1</v>
      </c>
      <c r="B7" s="340"/>
      <c r="C7" s="340"/>
      <c r="D7" s="340"/>
      <c r="E7" s="340"/>
      <c r="F7" s="340"/>
      <c r="G7" s="340"/>
      <c r="H7" s="48"/>
      <c r="I7" s="48"/>
      <c r="J7" s="48"/>
      <c r="K7" s="48"/>
    </row>
    <row r="8" spans="1:11" ht="14.1" customHeight="1">
      <c r="A8" s="341" t="s">
        <v>2</v>
      </c>
      <c r="B8" s="342"/>
      <c r="C8" s="342"/>
      <c r="D8" s="342"/>
      <c r="E8" s="342"/>
      <c r="F8" s="342"/>
      <c r="G8" s="342"/>
      <c r="H8" s="48"/>
      <c r="I8" s="48"/>
      <c r="J8" s="48"/>
      <c r="K8" s="48"/>
    </row>
    <row r="9" spans="1:11" ht="14.1" customHeight="1">
      <c r="A9" s="9"/>
      <c r="B9" s="10"/>
      <c r="C9" s="3"/>
      <c r="D9" s="2"/>
      <c r="F9" s="2"/>
      <c r="G9" s="1"/>
      <c r="H9" s="48"/>
      <c r="I9" s="48"/>
      <c r="J9" s="48"/>
      <c r="K9" s="48"/>
    </row>
    <row r="10" spans="1:11" ht="14.1" customHeight="1">
      <c r="A10" s="3"/>
      <c r="B10" s="11"/>
      <c r="C10" s="3"/>
      <c r="D10" s="11"/>
      <c r="E10" s="49"/>
      <c r="F10" s="11"/>
      <c r="G10" s="3"/>
      <c r="H10" s="48"/>
      <c r="I10" s="48"/>
      <c r="J10" s="48"/>
      <c r="K10" s="48"/>
    </row>
    <row r="11" spans="1:11">
      <c r="A11" s="50" t="s">
        <v>23</v>
      </c>
      <c r="B11" s="51"/>
      <c r="C11" s="14" t="s">
        <v>4</v>
      </c>
      <c r="D11" s="15"/>
      <c r="E11" s="16" t="s">
        <v>5</v>
      </c>
      <c r="F11" s="52"/>
      <c r="G11" s="53" t="s">
        <v>6</v>
      </c>
      <c r="H11" s="48"/>
      <c r="I11" s="48"/>
      <c r="J11" s="48"/>
      <c r="K11" s="48"/>
    </row>
    <row r="12" spans="1:11" ht="16.5">
      <c r="A12" s="54"/>
      <c r="B12" s="55"/>
      <c r="C12" s="54"/>
      <c r="D12" s="55"/>
      <c r="E12" s="54"/>
      <c r="F12" s="55"/>
      <c r="G12" s="20"/>
      <c r="H12" s="48"/>
      <c r="I12" s="48"/>
      <c r="J12" s="48"/>
      <c r="K12" s="48"/>
    </row>
    <row r="13" spans="1:11" ht="14.1" customHeight="1">
      <c r="A13" s="50" t="s">
        <v>7</v>
      </c>
      <c r="B13" s="56"/>
      <c r="C13" s="57"/>
      <c r="D13" s="56"/>
      <c r="E13" s="57"/>
      <c r="F13" s="56"/>
      <c r="G13" s="57"/>
      <c r="H13" s="48"/>
      <c r="I13" s="48"/>
      <c r="J13" s="48"/>
      <c r="K13" s="48"/>
    </row>
    <row r="14" spans="1:11" ht="13.7" customHeight="1">
      <c r="A14" s="58" t="s">
        <v>24</v>
      </c>
      <c r="B14" s="59"/>
      <c r="C14" s="60">
        <v>19</v>
      </c>
      <c r="D14" s="61"/>
      <c r="E14" s="48">
        <v>1240066</v>
      </c>
      <c r="F14" s="62"/>
      <c r="G14" s="48">
        <v>1450471</v>
      </c>
      <c r="H14" s="48"/>
      <c r="I14" s="48"/>
      <c r="J14" s="48"/>
      <c r="K14" s="48"/>
    </row>
    <row r="15" spans="1:11" ht="15" hidden="1" customHeight="1">
      <c r="A15" s="58" t="s">
        <v>25</v>
      </c>
      <c r="B15" s="59"/>
      <c r="C15" s="60"/>
      <c r="D15" s="61"/>
      <c r="E15" s="48"/>
      <c r="F15" s="62"/>
      <c r="G15" s="48"/>
      <c r="H15" s="48"/>
      <c r="I15" s="48"/>
      <c r="J15" s="48"/>
      <c r="K15" s="48"/>
    </row>
    <row r="16" spans="1:11" ht="15" hidden="1" customHeight="1">
      <c r="A16" s="63"/>
      <c r="B16" s="59"/>
      <c r="C16" s="60"/>
      <c r="D16" s="61"/>
      <c r="E16" s="48"/>
      <c r="F16" s="62"/>
      <c r="G16" s="48"/>
      <c r="H16" s="48"/>
      <c r="I16" s="48"/>
      <c r="J16" s="48"/>
      <c r="K16" s="48"/>
    </row>
    <row r="17" spans="1:11" ht="14.1" customHeight="1">
      <c r="A17" s="58" t="s">
        <v>26</v>
      </c>
      <c r="B17" s="56"/>
      <c r="C17" s="57">
        <v>20</v>
      </c>
      <c r="D17" s="56"/>
      <c r="E17" s="48">
        <v>440311</v>
      </c>
      <c r="F17" s="56"/>
      <c r="G17" s="48">
        <v>414435</v>
      </c>
      <c r="H17" s="48"/>
      <c r="I17" s="48"/>
      <c r="J17" s="48"/>
      <c r="K17" s="48"/>
    </row>
    <row r="18" spans="1:11" ht="14.1" customHeight="1">
      <c r="A18" s="63" t="s">
        <v>27</v>
      </c>
      <c r="B18" s="59"/>
      <c r="C18" s="60">
        <v>21</v>
      </c>
      <c r="D18" s="61"/>
      <c r="E18" s="48">
        <v>94420</v>
      </c>
      <c r="F18" s="62"/>
      <c r="G18" s="48">
        <v>131183</v>
      </c>
      <c r="H18" s="48"/>
      <c r="I18" s="48"/>
      <c r="J18" s="48"/>
      <c r="K18" s="48"/>
    </row>
    <row r="19" spans="1:11" ht="14.1" customHeight="1">
      <c r="A19" s="64" t="s">
        <v>28</v>
      </c>
      <c r="B19" s="56"/>
      <c r="C19" s="57">
        <v>22</v>
      </c>
      <c r="D19" s="56"/>
      <c r="E19" s="48">
        <v>328203</v>
      </c>
      <c r="F19" s="56"/>
      <c r="G19" s="48">
        <v>163143</v>
      </c>
      <c r="H19" s="48"/>
      <c r="I19" s="48"/>
      <c r="J19" s="48"/>
      <c r="K19" s="48"/>
    </row>
    <row r="20" spans="1:11" ht="15" hidden="1" customHeight="1">
      <c r="A20" s="58"/>
      <c r="B20" s="59"/>
      <c r="C20" s="60"/>
      <c r="D20" s="61"/>
      <c r="E20" s="48"/>
      <c r="F20" s="62"/>
      <c r="G20" s="48"/>
      <c r="H20" s="48"/>
      <c r="I20" s="48"/>
      <c r="J20" s="48"/>
      <c r="K20" s="48"/>
    </row>
    <row r="21" spans="1:11" ht="14.1" customHeight="1">
      <c r="A21" s="64" t="s">
        <v>29</v>
      </c>
      <c r="B21" s="59"/>
      <c r="C21" s="65">
        <v>23</v>
      </c>
      <c r="D21" s="61"/>
      <c r="E21" s="48">
        <v>91687</v>
      </c>
      <c r="F21" s="62"/>
      <c r="G21" s="48">
        <v>45420</v>
      </c>
      <c r="H21" s="48"/>
      <c r="I21" s="48"/>
      <c r="J21" s="48"/>
      <c r="K21" s="48"/>
    </row>
    <row r="22" spans="1:11" ht="14.1" customHeight="1">
      <c r="A22" s="58" t="s">
        <v>30</v>
      </c>
      <c r="B22" s="56"/>
      <c r="C22" s="57">
        <v>25</v>
      </c>
      <c r="D22" s="56"/>
      <c r="E22" s="48">
        <v>951</v>
      </c>
      <c r="F22" s="56"/>
      <c r="G22" s="48">
        <v>5330</v>
      </c>
      <c r="H22" s="48"/>
      <c r="I22" s="48"/>
      <c r="J22" s="48"/>
      <c r="K22" s="48"/>
    </row>
    <row r="23" spans="1:11" ht="14.1" customHeight="1">
      <c r="A23" s="58" t="s">
        <v>31</v>
      </c>
      <c r="B23" s="66"/>
      <c r="C23" s="60"/>
      <c r="D23" s="61"/>
      <c r="E23" s="48">
        <v>0</v>
      </c>
      <c r="F23" s="62"/>
      <c r="G23" s="48">
        <v>1011</v>
      </c>
      <c r="H23" s="48"/>
      <c r="I23" s="48"/>
      <c r="J23" s="48"/>
      <c r="K23" s="48"/>
    </row>
    <row r="24" spans="1:11" ht="15" hidden="1" customHeight="1">
      <c r="A24" s="64"/>
      <c r="B24" s="66"/>
      <c r="C24" s="60"/>
      <c r="D24" s="61"/>
      <c r="E24" s="48"/>
      <c r="F24" s="62"/>
      <c r="G24" s="48"/>
      <c r="H24" s="48"/>
      <c r="I24" s="48"/>
      <c r="J24" s="48"/>
      <c r="K24" s="48"/>
    </row>
    <row r="25" spans="1:11" ht="14.1" customHeight="1">
      <c r="A25" s="64" t="s">
        <v>32</v>
      </c>
      <c r="B25" s="56"/>
      <c r="C25" s="57">
        <v>27</v>
      </c>
      <c r="D25" s="56"/>
      <c r="E25" s="48">
        <v>25665</v>
      </c>
      <c r="F25" s="56"/>
      <c r="G25" s="48">
        <v>25411</v>
      </c>
      <c r="H25" s="48"/>
      <c r="I25" s="48"/>
      <c r="J25" s="48"/>
      <c r="K25" s="48"/>
    </row>
    <row r="26" spans="1:11" ht="14.1" customHeight="1">
      <c r="A26" s="58" t="s">
        <v>33</v>
      </c>
      <c r="B26" s="67"/>
      <c r="C26" s="60"/>
      <c r="D26" s="58"/>
      <c r="E26" s="48">
        <v>3551</v>
      </c>
      <c r="F26" s="62"/>
      <c r="G26" s="48">
        <v>3720</v>
      </c>
      <c r="H26" s="48"/>
      <c r="I26" s="48"/>
      <c r="J26" s="48"/>
      <c r="K26" s="48"/>
    </row>
    <row r="27" spans="1:11" ht="15" hidden="1" customHeight="1">
      <c r="A27" s="68" t="s">
        <v>34</v>
      </c>
      <c r="B27" s="67"/>
      <c r="C27" s="60"/>
      <c r="D27" s="58"/>
      <c r="E27" s="48"/>
      <c r="F27" s="71"/>
      <c r="G27" s="48">
        <v>0</v>
      </c>
      <c r="H27" s="48"/>
      <c r="I27" s="48"/>
      <c r="J27" s="48"/>
      <c r="K27" s="48"/>
    </row>
    <row r="28" spans="1:11" ht="14.1" customHeight="1">
      <c r="A28" s="68" t="s">
        <v>35</v>
      </c>
      <c r="B28" s="67"/>
      <c r="C28" s="65">
        <v>28</v>
      </c>
      <c r="D28" s="76"/>
      <c r="E28" s="48">
        <v>167042</v>
      </c>
      <c r="F28" s="76"/>
      <c r="G28" s="48">
        <v>151026</v>
      </c>
      <c r="H28" s="48"/>
      <c r="I28" s="48"/>
      <c r="J28" s="48"/>
      <c r="K28" s="48"/>
    </row>
    <row r="29" spans="1:11" ht="14.1" customHeight="1">
      <c r="A29" s="69" t="s">
        <v>15</v>
      </c>
      <c r="B29" s="50"/>
      <c r="C29" s="60"/>
      <c r="D29" s="58"/>
      <c r="E29" s="48">
        <v>220195</v>
      </c>
      <c r="F29" s="71"/>
      <c r="G29" s="48">
        <v>147174</v>
      </c>
      <c r="H29" s="48"/>
      <c r="I29" s="48"/>
      <c r="J29" s="48"/>
      <c r="K29" s="48"/>
    </row>
    <row r="30" spans="1:11" ht="14.1" customHeight="1">
      <c r="A30" s="64"/>
      <c r="B30" s="67"/>
      <c r="C30" s="65"/>
      <c r="D30" s="76"/>
      <c r="E30" s="70">
        <f>SUM(E14:E29)</f>
        <v>2612091</v>
      </c>
      <c r="F30" s="76"/>
      <c r="G30" s="70">
        <f>SUM(G14:G29)</f>
        <v>2538324</v>
      </c>
      <c r="H30" s="48"/>
    </row>
    <row r="31" spans="1:11" ht="14.1" customHeight="1">
      <c r="A31" s="69"/>
      <c r="B31" s="50"/>
      <c r="C31" s="60"/>
      <c r="D31" s="58"/>
      <c r="E31" s="48"/>
      <c r="F31" s="71"/>
      <c r="G31" s="48"/>
      <c r="H31" s="48"/>
      <c r="I31" s="48"/>
      <c r="J31" s="48"/>
      <c r="K31" s="48"/>
    </row>
    <row r="32" spans="1:11" ht="14.1" customHeight="1">
      <c r="B32" s="67"/>
      <c r="C32" s="65"/>
      <c r="D32" s="76"/>
      <c r="E32" s="71"/>
      <c r="F32" s="76"/>
      <c r="G32" s="71"/>
      <c r="H32" s="48"/>
      <c r="I32" s="48"/>
      <c r="J32" s="48"/>
      <c r="K32" s="48"/>
    </row>
    <row r="33" spans="1:11" ht="14.1" customHeight="1">
      <c r="A33" s="50" t="s">
        <v>16</v>
      </c>
      <c r="B33" s="50"/>
      <c r="C33" s="57"/>
      <c r="D33" s="50"/>
      <c r="E33" s="50"/>
      <c r="F33" s="50"/>
      <c r="G33" s="50"/>
    </row>
    <row r="34" spans="1:11" ht="15" hidden="1" customHeight="1">
      <c r="A34" s="64" t="s">
        <v>36</v>
      </c>
      <c r="B34" s="66"/>
      <c r="C34" s="65"/>
      <c r="D34" s="64"/>
      <c r="E34" s="72"/>
      <c r="F34" s="299"/>
      <c r="G34" s="72"/>
      <c r="H34" s="48"/>
      <c r="I34" s="48"/>
      <c r="J34" s="48"/>
      <c r="K34" s="48"/>
    </row>
    <row r="35" spans="1:11" ht="14.1" customHeight="1">
      <c r="A35" s="58" t="s">
        <v>26</v>
      </c>
      <c r="B35" s="67"/>
      <c r="C35" s="57">
        <v>20</v>
      </c>
      <c r="D35" s="76"/>
      <c r="E35" s="48">
        <v>6352760</v>
      </c>
      <c r="F35" s="76"/>
      <c r="G35" s="48">
        <v>6718183</v>
      </c>
      <c r="H35" s="48"/>
      <c r="I35" s="48"/>
      <c r="J35" s="48"/>
      <c r="K35" s="48"/>
    </row>
    <row r="36" spans="1:11" ht="15" hidden="1" customHeight="1">
      <c r="A36" s="58" t="s">
        <v>25</v>
      </c>
      <c r="B36" s="59"/>
      <c r="C36" s="65"/>
      <c r="D36" s="64"/>
      <c r="E36" s="48"/>
      <c r="F36" s="299"/>
      <c r="G36" s="48"/>
      <c r="H36" s="48"/>
      <c r="I36" s="48"/>
      <c r="J36" s="48"/>
      <c r="K36" s="48"/>
    </row>
    <row r="37" spans="1:11" ht="15" hidden="1" customHeight="1">
      <c r="A37" s="58" t="s">
        <v>37</v>
      </c>
      <c r="B37" s="67"/>
      <c r="C37" s="65"/>
      <c r="D37" s="64"/>
      <c r="E37" s="48"/>
      <c r="F37" s="299"/>
      <c r="G37" s="48"/>
      <c r="H37" s="48"/>
    </row>
    <row r="38" spans="1:11" ht="14.1" customHeight="1">
      <c r="A38" s="58" t="s">
        <v>38</v>
      </c>
      <c r="B38" s="76"/>
      <c r="C38" s="57">
        <v>24</v>
      </c>
      <c r="D38" s="76"/>
      <c r="E38" s="48">
        <v>215080</v>
      </c>
      <c r="F38" s="76"/>
      <c r="G38" s="48">
        <v>202669</v>
      </c>
      <c r="H38" s="48"/>
      <c r="I38" s="48"/>
      <c r="J38" s="48"/>
      <c r="K38" s="48"/>
    </row>
    <row r="39" spans="1:11" ht="15" hidden="1" customHeight="1">
      <c r="A39" s="64" t="s">
        <v>39</v>
      </c>
      <c r="B39" s="67"/>
      <c r="C39" s="65"/>
      <c r="D39" s="64"/>
      <c r="E39" s="48"/>
      <c r="F39" s="299"/>
      <c r="G39" s="48"/>
      <c r="H39" s="48"/>
    </row>
    <row r="40" spans="1:11" ht="15" hidden="1" customHeight="1">
      <c r="A40" s="63" t="s">
        <v>40</v>
      </c>
      <c r="B40" s="298"/>
      <c r="C40" s="65"/>
      <c r="D40" s="64"/>
      <c r="E40" s="48"/>
      <c r="F40" s="299"/>
      <c r="G40" s="48"/>
      <c r="H40" s="48"/>
    </row>
    <row r="41" spans="1:11" ht="14.1" customHeight="1">
      <c r="A41" s="58" t="s">
        <v>30</v>
      </c>
      <c r="B41" s="67"/>
      <c r="C41" s="60">
        <v>25</v>
      </c>
      <c r="D41" s="58"/>
      <c r="E41" s="48">
        <v>377880</v>
      </c>
      <c r="F41" s="71"/>
      <c r="G41" s="48">
        <v>333364</v>
      </c>
      <c r="H41" s="48"/>
      <c r="I41" s="48"/>
      <c r="J41" s="48"/>
      <c r="K41" s="48"/>
    </row>
    <row r="42" spans="1:11" ht="14.1" customHeight="1">
      <c r="A42" s="58" t="s">
        <v>41</v>
      </c>
      <c r="B42" s="76"/>
      <c r="C42" s="57">
        <v>26</v>
      </c>
      <c r="D42" s="76"/>
      <c r="E42" s="48">
        <v>2899790</v>
      </c>
      <c r="F42" s="76"/>
      <c r="G42" s="48">
        <v>2651537</v>
      </c>
      <c r="H42" s="48"/>
      <c r="I42" s="48"/>
      <c r="J42" s="48"/>
      <c r="K42" s="48"/>
    </row>
    <row r="43" spans="1:11" ht="14.1" hidden="1" customHeight="1">
      <c r="A43" s="58" t="s">
        <v>31</v>
      </c>
      <c r="B43" s="67"/>
      <c r="C43" s="60"/>
      <c r="D43" s="58"/>
      <c r="E43" s="48">
        <v>0</v>
      </c>
      <c r="F43" s="71"/>
      <c r="G43" s="48">
        <v>0</v>
      </c>
      <c r="H43" s="48"/>
      <c r="I43" s="48"/>
      <c r="J43" s="48"/>
      <c r="K43" s="48"/>
    </row>
    <row r="44" spans="1:11" ht="14.1" customHeight="1">
      <c r="A44" s="58" t="s">
        <v>32</v>
      </c>
      <c r="B44" s="76"/>
      <c r="C44" s="57">
        <v>27</v>
      </c>
      <c r="D44" s="76"/>
      <c r="E44" s="48">
        <v>28856</v>
      </c>
      <c r="F44" s="76"/>
      <c r="G44" s="48">
        <v>51440</v>
      </c>
      <c r="H44" s="48"/>
      <c r="I44" s="48"/>
      <c r="J44" s="48"/>
      <c r="K44" s="48"/>
    </row>
    <row r="45" spans="1:11" ht="14.1" hidden="1" customHeight="1">
      <c r="A45" s="58" t="s">
        <v>42</v>
      </c>
      <c r="B45" s="67"/>
      <c r="C45" s="60">
        <v>25</v>
      </c>
      <c r="D45" s="58"/>
      <c r="E45" s="48">
        <v>0</v>
      </c>
      <c r="F45" s="71"/>
      <c r="G45" s="48">
        <v>0</v>
      </c>
      <c r="H45" s="48"/>
      <c r="I45" s="48"/>
      <c r="J45" s="48"/>
      <c r="K45" s="48"/>
    </row>
    <row r="46" spans="1:11" ht="14.1" customHeight="1">
      <c r="A46" s="58" t="s">
        <v>43</v>
      </c>
      <c r="B46" s="76"/>
      <c r="C46" s="65">
        <v>28</v>
      </c>
      <c r="D46" s="76"/>
      <c r="E46" s="48">
        <v>15185</v>
      </c>
      <c r="F46" s="50"/>
      <c r="G46" s="48">
        <v>13730</v>
      </c>
      <c r="H46" s="48"/>
      <c r="I46" s="323"/>
      <c r="J46" s="48"/>
      <c r="K46" s="48"/>
    </row>
    <row r="47" spans="1:11" ht="14.1" customHeight="1">
      <c r="A47" s="64"/>
      <c r="B47" s="76"/>
      <c r="C47" s="65"/>
      <c r="D47" s="76"/>
      <c r="E47" s="70">
        <f>SUM(E35:E46)</f>
        <v>9889551</v>
      </c>
      <c r="F47" s="76"/>
      <c r="G47" s="70">
        <f>SUM(G35:G46)</f>
        <v>9970923</v>
      </c>
      <c r="H47" s="48"/>
    </row>
    <row r="48" spans="1:11" ht="14.1" customHeight="1">
      <c r="A48" s="50"/>
      <c r="B48" s="50"/>
      <c r="C48" s="50"/>
      <c r="D48" s="50"/>
      <c r="E48" s="50"/>
      <c r="F48" s="50"/>
      <c r="G48" s="50"/>
    </row>
    <row r="49" spans="1:9" ht="14.1" customHeight="1">
      <c r="A49" s="64"/>
      <c r="B49" s="76"/>
      <c r="C49" s="57"/>
      <c r="D49" s="76"/>
      <c r="E49" s="57"/>
      <c r="F49" s="76"/>
      <c r="G49" s="57"/>
    </row>
    <row r="50" spans="1:9" ht="14.1" customHeight="1">
      <c r="A50" s="50" t="s">
        <v>44</v>
      </c>
      <c r="B50" s="50"/>
      <c r="C50" s="57">
        <v>29</v>
      </c>
      <c r="D50" s="50"/>
      <c r="E50" s="50"/>
      <c r="F50" s="50"/>
      <c r="G50" s="50"/>
    </row>
    <row r="51" spans="1:9" ht="14.1" customHeight="1">
      <c r="A51" s="64" t="s">
        <v>45</v>
      </c>
      <c r="B51" s="76"/>
      <c r="C51" s="57"/>
      <c r="D51" s="76"/>
      <c r="E51" s="48">
        <v>15493956</v>
      </c>
      <c r="F51" s="76"/>
      <c r="G51" s="48">
        <v>15493956</v>
      </c>
    </row>
    <row r="52" spans="1:9" ht="14.1" customHeight="1">
      <c r="A52" s="64" t="s">
        <v>46</v>
      </c>
      <c r="B52" s="50"/>
      <c r="C52" s="50"/>
      <c r="D52" s="50"/>
      <c r="E52" s="48">
        <f>-(3420324+1189118)+318199</f>
        <v>-4291243</v>
      </c>
      <c r="F52" s="50"/>
      <c r="G52" s="48">
        <v>-4609442</v>
      </c>
    </row>
    <row r="53" spans="1:9" ht="14.1" customHeight="1">
      <c r="A53" s="64" t="s">
        <v>47</v>
      </c>
      <c r="B53" s="50"/>
      <c r="C53" s="60"/>
      <c r="D53" s="76"/>
      <c r="E53" s="48">
        <v>-587035</v>
      </c>
      <c r="F53" s="76"/>
      <c r="G53" s="48">
        <v>-585263</v>
      </c>
      <c r="H53" s="48"/>
      <c r="I53" s="74"/>
    </row>
    <row r="54" spans="1:9" ht="15" hidden="1" customHeight="1">
      <c r="A54" s="69" t="s">
        <v>48</v>
      </c>
      <c r="B54" s="67"/>
      <c r="C54" s="60"/>
      <c r="D54" s="64"/>
      <c r="E54" s="48">
        <v>0</v>
      </c>
      <c r="F54" s="300"/>
      <c r="G54" s="48">
        <v>0</v>
      </c>
    </row>
    <row r="55" spans="1:9" ht="14.1" customHeight="1">
      <c r="A55" s="75"/>
      <c r="B55" s="50"/>
      <c r="C55" s="60"/>
      <c r="D55" s="50"/>
      <c r="E55" s="70">
        <f>E51+E52+E53</f>
        <v>10615678</v>
      </c>
      <c r="F55" s="50"/>
      <c r="G55" s="70">
        <f>G51+G52+G53</f>
        <v>10299251</v>
      </c>
    </row>
    <row r="56" spans="1:9" ht="14.1" customHeight="1">
      <c r="A56" s="64"/>
      <c r="B56" s="76"/>
      <c r="C56" s="57"/>
      <c r="D56" s="76"/>
      <c r="E56" s="57"/>
      <c r="F56" s="76"/>
      <c r="G56" s="57"/>
    </row>
    <row r="57" spans="1:9" ht="14.1" customHeight="1">
      <c r="A57" s="76"/>
      <c r="B57" s="50"/>
      <c r="C57" s="60"/>
      <c r="D57" s="50"/>
      <c r="E57" s="48"/>
      <c r="F57" s="50"/>
      <c r="G57" s="48"/>
    </row>
    <row r="58" spans="1:9" ht="14.1" customHeight="1">
      <c r="A58" s="76" t="s">
        <v>49</v>
      </c>
      <c r="B58" s="76"/>
      <c r="C58" s="60"/>
      <c r="D58" s="76"/>
      <c r="E58" s="77">
        <f>E55</f>
        <v>10615678</v>
      </c>
      <c r="F58" s="76"/>
      <c r="G58" s="77">
        <f>G55</f>
        <v>10299251</v>
      </c>
    </row>
    <row r="59" spans="1:9" ht="14.1" customHeight="1">
      <c r="A59" s="64"/>
      <c r="B59" s="50"/>
      <c r="C59" s="50"/>
      <c r="D59" s="50"/>
      <c r="E59" s="71"/>
      <c r="F59" s="50"/>
      <c r="G59" s="71"/>
    </row>
    <row r="60" spans="1:9" ht="17.45" customHeight="1" thickBot="1">
      <c r="A60" s="50" t="s">
        <v>50</v>
      </c>
      <c r="B60" s="76"/>
      <c r="C60" s="65"/>
      <c r="D60" s="76"/>
      <c r="E60" s="78">
        <f>E58+E47+E30</f>
        <v>23117320</v>
      </c>
      <c r="F60" s="76"/>
      <c r="G60" s="78">
        <f>G58+G47+G30</f>
        <v>22808498</v>
      </c>
    </row>
    <row r="61" spans="1:9" ht="5.0999999999999996" customHeight="1" thickTop="1">
      <c r="A61" s="50"/>
      <c r="B61" s="76"/>
      <c r="C61" s="65"/>
      <c r="D61" s="76"/>
      <c r="E61" s="73"/>
      <c r="F61" s="76"/>
      <c r="G61" s="73"/>
    </row>
    <row r="62" spans="1:9" s="79" customFormat="1" ht="20.100000000000001" customHeight="1">
      <c r="A62" s="343" t="s">
        <v>51</v>
      </c>
      <c r="B62" s="343"/>
      <c r="C62" s="343"/>
      <c r="D62" s="343"/>
      <c r="E62" s="343"/>
      <c r="F62" s="343"/>
      <c r="G62" s="343"/>
    </row>
    <row r="63" spans="1:9">
      <c r="A63" s="344"/>
      <c r="B63" s="344"/>
      <c r="C63" s="344"/>
      <c r="D63" s="344"/>
      <c r="E63" s="344"/>
      <c r="F63" s="344"/>
      <c r="G63" s="344"/>
    </row>
    <row r="64" spans="1:9">
      <c r="E64" s="27">
        <f>ATIVO!E41-E60</f>
        <v>0</v>
      </c>
    </row>
    <row r="67" spans="5:7">
      <c r="F67" s="81"/>
      <c r="G67" s="32"/>
    </row>
    <row r="70" spans="5:7">
      <c r="E70" s="82"/>
    </row>
    <row r="71" spans="5:7">
      <c r="E71" s="82"/>
      <c r="F71" s="83"/>
      <c r="G71" s="84"/>
    </row>
    <row r="72" spans="5:7">
      <c r="E72" s="82"/>
      <c r="F72" s="85"/>
      <c r="G72" s="86"/>
    </row>
    <row r="73" spans="5:7">
      <c r="E73" s="82"/>
      <c r="F73" s="83"/>
      <c r="G73" s="84"/>
    </row>
    <row r="74" spans="5:7">
      <c r="E74" s="82"/>
      <c r="F74" s="87"/>
      <c r="G74" s="88"/>
    </row>
    <row r="75" spans="5:7">
      <c r="E75" s="82"/>
    </row>
    <row r="76" spans="5:7">
      <c r="E76" s="82"/>
    </row>
    <row r="77" spans="5:7">
      <c r="E77" s="82"/>
    </row>
  </sheetData>
  <dataConsolidate/>
  <mergeCells count="6">
    <mergeCell ref="A62:G62"/>
    <mergeCell ref="A63:G63"/>
    <mergeCell ref="A4:G4"/>
    <mergeCell ref="A6:G6"/>
    <mergeCell ref="A7:G7"/>
    <mergeCell ref="A8:G8"/>
  </mergeCells>
  <printOptions horizontalCentered="1" gridLinesSet="0"/>
  <pageMargins left="0.19685039370078741" right="0.15748031496062992" top="0.11811023622047245" bottom="0.11811023622047245" header="0" footer="0.39370078740157483"/>
  <pageSetup paperSize="9" scale="81" fitToWidth="0" fitToHeight="0" pageOrder="overThenDown" orientation="portrait" r:id="rId1"/>
  <headerFooter alignWithMargins="0">
    <oddFooter>&amp;C_x000D_&amp;1#&amp;"Calibri"&amp;10&amp;K000000 (  X  ) Público    (   ) Interno  (   ) Setorial  (  ) Confidencial</oddFooter>
  </headerFooter>
  <ignoredErrors>
    <ignoredError sqref="E56:E57 E59" formulaRange="1"/>
  </ignoredErrors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syncVertical="1" syncRef="A59" transitionEvaluation="1" transitionEntry="1"/>
  <dimension ref="A1:I216"/>
  <sheetViews>
    <sheetView showGridLines="0" view="pageBreakPreview" zoomScale="90" zoomScaleNormal="100" zoomScaleSheetLayoutView="90" workbookViewId="0">
      <pane ySplit="11" topLeftCell="A59" activePane="bottomLeft" state="frozen"/>
      <selection activeCell="E20" sqref="E20"/>
      <selection pane="bottomLeft" activeCell="E73" sqref="E73"/>
    </sheetView>
  </sheetViews>
  <sheetFormatPr defaultColWidth="9.42578125" defaultRowHeight="14.25" outlineLevelRow="1"/>
  <cols>
    <col min="1" max="1" width="65.140625" style="91" customWidth="1"/>
    <col min="2" max="2" width="6.85546875" style="142" customWidth="1"/>
    <col min="3" max="3" width="20.5703125" style="27" customWidth="1"/>
    <col min="4" max="4" width="2.7109375" style="142" customWidth="1"/>
    <col min="5" max="5" width="20.5703125" style="33" customWidth="1"/>
    <col min="6" max="6" width="2.7109375" style="91" customWidth="1"/>
    <col min="7" max="7" width="15.42578125" style="91" customWidth="1"/>
    <col min="8" max="8" width="14.28515625" style="91" bestFit="1" customWidth="1"/>
    <col min="9" max="9" width="13.5703125" style="91" customWidth="1"/>
    <col min="10" max="88" width="9.42578125" style="91" customWidth="1"/>
    <col min="89" max="16384" width="9.42578125" style="91"/>
  </cols>
  <sheetData>
    <row r="1" spans="1:6" ht="14.1" customHeight="1">
      <c r="A1" s="4"/>
      <c r="B1" s="5"/>
      <c r="D1" s="90"/>
    </row>
    <row r="2" spans="1:6" ht="14.1" customHeight="1">
      <c r="A2" s="89"/>
      <c r="B2" s="90"/>
      <c r="D2" s="90"/>
    </row>
    <row r="3" spans="1:6" ht="14.1" customHeight="1">
      <c r="A3" s="89"/>
      <c r="B3" s="90"/>
      <c r="D3" s="90"/>
    </row>
    <row r="4" spans="1:6" ht="14.1" customHeight="1">
      <c r="A4" s="89"/>
      <c r="B4" s="90"/>
      <c r="D4" s="90"/>
    </row>
    <row r="5" spans="1:6" ht="14.1" customHeight="1">
      <c r="A5" s="89"/>
      <c r="B5" s="90"/>
      <c r="C5" s="82"/>
      <c r="D5" s="90"/>
      <c r="E5" s="301"/>
    </row>
    <row r="6" spans="1:6" s="44" customFormat="1" ht="14.1" customHeight="1">
      <c r="A6" s="346" t="s">
        <v>0</v>
      </c>
      <c r="B6" s="346"/>
      <c r="C6" s="346"/>
      <c r="D6" s="346"/>
      <c r="E6" s="346"/>
    </row>
    <row r="7" spans="1:6" ht="14.1" customHeight="1">
      <c r="A7" s="347" t="s">
        <v>52</v>
      </c>
      <c r="B7" s="347"/>
      <c r="C7" s="347"/>
      <c r="D7" s="347"/>
      <c r="E7" s="347"/>
    </row>
    <row r="8" spans="1:6" ht="14.1" customHeight="1">
      <c r="A8" s="348" t="s">
        <v>223</v>
      </c>
      <c r="B8" s="348"/>
      <c r="C8" s="348"/>
      <c r="D8" s="348"/>
      <c r="E8" s="348"/>
    </row>
    <row r="9" spans="1:6" s="4" customFormat="1" ht="14.1" customHeight="1">
      <c r="A9" s="93"/>
      <c r="B9" s="94"/>
      <c r="C9" s="27"/>
      <c r="D9" s="5"/>
      <c r="E9" s="33"/>
    </row>
    <row r="10" spans="1:6" s="97" customFormat="1" ht="14.1" customHeight="1">
      <c r="A10" s="95"/>
      <c r="B10" s="96"/>
      <c r="C10" s="350"/>
      <c r="D10" s="351"/>
      <c r="E10" s="351"/>
    </row>
    <row r="11" spans="1:6" s="4" customFormat="1" ht="13.5" customHeight="1">
      <c r="A11" s="98"/>
      <c r="B11" s="98" t="s">
        <v>4</v>
      </c>
      <c r="C11" s="99" t="s">
        <v>5</v>
      </c>
      <c r="D11" s="100"/>
      <c r="E11" s="99" t="s">
        <v>6</v>
      </c>
    </row>
    <row r="12" spans="1:6" s="103" customFormat="1" ht="16.5">
      <c r="A12" s="54"/>
      <c r="B12" s="55"/>
      <c r="C12" s="54"/>
      <c r="D12" s="55"/>
      <c r="E12" s="54"/>
      <c r="F12" s="54"/>
    </row>
    <row r="13" spans="1:6" s="4" customFormat="1" ht="13.7" customHeight="1" outlineLevel="1">
      <c r="A13" s="104" t="s">
        <v>53</v>
      </c>
      <c r="C13" s="105"/>
      <c r="E13" s="105"/>
    </row>
    <row r="14" spans="1:6" s="103" customFormat="1" outlineLevel="1">
      <c r="A14" s="107"/>
      <c r="B14" s="108"/>
      <c r="D14" s="109"/>
    </row>
    <row r="15" spans="1:6" s="4" customFormat="1" ht="12.75" customHeight="1" outlineLevel="1">
      <c r="A15" s="110" t="s">
        <v>54</v>
      </c>
      <c r="C15" s="105"/>
      <c r="E15" s="105"/>
    </row>
    <row r="16" spans="1:6" s="4" customFormat="1" ht="12.75" customHeight="1" outlineLevel="1">
      <c r="B16" s="5"/>
      <c r="C16" s="111"/>
      <c r="D16" s="112"/>
      <c r="E16" s="111"/>
    </row>
    <row r="17" spans="1:9" s="4" customFormat="1" ht="12.75" customHeight="1" outlineLevel="1">
      <c r="A17" s="113" t="s">
        <v>55</v>
      </c>
      <c r="C17" s="111">
        <v>4479976</v>
      </c>
      <c r="E17" s="114">
        <v>4507571</v>
      </c>
      <c r="F17" s="316"/>
      <c r="G17" s="317"/>
      <c r="H17" s="316"/>
    </row>
    <row r="18" spans="1:9" s="4" customFormat="1" ht="12.75" customHeight="1" outlineLevel="1">
      <c r="A18" s="113" t="s">
        <v>56</v>
      </c>
      <c r="B18" s="115"/>
      <c r="C18" s="116">
        <v>528</v>
      </c>
      <c r="D18" s="117"/>
      <c r="E18" s="116">
        <v>7888</v>
      </c>
      <c r="F18" s="316"/>
      <c r="G18" s="316"/>
      <c r="H18" s="316"/>
    </row>
    <row r="19" spans="1:9" s="4" customFormat="1" ht="15" customHeight="1" outlineLevel="1">
      <c r="A19" s="118"/>
      <c r="B19" s="116"/>
      <c r="C19" s="116"/>
      <c r="D19" s="116"/>
      <c r="E19" s="116"/>
      <c r="F19" s="316"/>
    </row>
    <row r="20" spans="1:9" s="4" customFormat="1" ht="12.75" customHeight="1" outlineLevel="1">
      <c r="A20" s="110" t="s">
        <v>57</v>
      </c>
      <c r="B20" s="119"/>
      <c r="C20" s="116"/>
      <c r="D20" s="117"/>
      <c r="E20" s="116"/>
      <c r="F20" s="316"/>
    </row>
    <row r="21" spans="1:9" s="4" customFormat="1" ht="12.75" customHeight="1" outlineLevel="1">
      <c r="A21" s="113"/>
      <c r="C21" s="105"/>
      <c r="E21" s="105"/>
      <c r="F21" s="316"/>
    </row>
    <row r="22" spans="1:9" s="4" customFormat="1" ht="12.75" customHeight="1" outlineLevel="1">
      <c r="A22" s="113" t="s">
        <v>58</v>
      </c>
      <c r="B22" s="108"/>
      <c r="C22" s="111">
        <f>-124458-9942</f>
        <v>-134400</v>
      </c>
      <c r="D22" s="109"/>
      <c r="E22" s="114">
        <f>-(9388+125839)</f>
        <v>-135227</v>
      </c>
      <c r="F22" s="316"/>
      <c r="G22" s="316"/>
      <c r="H22" s="316"/>
    </row>
    <row r="23" spans="1:9" s="4" customFormat="1" ht="12.75" customHeight="1" outlineLevel="1">
      <c r="A23" s="113" t="s">
        <v>59</v>
      </c>
      <c r="C23" s="111">
        <v>-414397</v>
      </c>
      <c r="E23" s="114">
        <v>-416950</v>
      </c>
      <c r="F23" s="316"/>
      <c r="G23" s="316"/>
      <c r="H23" s="316"/>
    </row>
    <row r="24" spans="1:9" s="4" customFormat="1" ht="12.75" customHeight="1" outlineLevel="1">
      <c r="A24" s="113"/>
      <c r="B24" s="115"/>
      <c r="C24" s="116"/>
      <c r="D24" s="117"/>
      <c r="E24" s="116"/>
      <c r="F24" s="316"/>
      <c r="G24" s="316"/>
      <c r="H24" s="316"/>
    </row>
    <row r="25" spans="1:9" s="4" customFormat="1" ht="12.75" customHeight="1" outlineLevel="1">
      <c r="A25" s="118" t="s">
        <v>60</v>
      </c>
      <c r="B25" s="120">
        <v>30</v>
      </c>
      <c r="C25" s="116">
        <f>SUM(C17:C23)</f>
        <v>3931707</v>
      </c>
      <c r="D25" s="106"/>
      <c r="E25" s="116">
        <f>SUM(E17:E23)</f>
        <v>3963282</v>
      </c>
      <c r="F25" s="316"/>
    </row>
    <row r="26" spans="1:9" s="4" customFormat="1" ht="16.5" customHeight="1">
      <c r="A26" s="104" t="s">
        <v>61</v>
      </c>
      <c r="C26" s="121"/>
      <c r="D26" s="106"/>
      <c r="E26" s="121"/>
      <c r="F26" s="316"/>
    </row>
    <row r="27" spans="1:9" s="4" customFormat="1" ht="16.5" outlineLevel="1">
      <c r="A27" s="118"/>
      <c r="B27" s="116"/>
      <c r="C27" s="116"/>
      <c r="D27" s="116"/>
      <c r="E27" s="116"/>
      <c r="F27" s="316"/>
      <c r="G27" s="122"/>
    </row>
    <row r="28" spans="1:9" s="4" customFormat="1" ht="16.5" outlineLevel="1">
      <c r="A28" s="113" t="s">
        <v>62</v>
      </c>
      <c r="C28" s="116">
        <f>-190186-44753</f>
        <v>-234939</v>
      </c>
      <c r="E28" s="116">
        <f>-(162896+50450)</f>
        <v>-213346</v>
      </c>
      <c r="F28" s="316"/>
      <c r="G28" s="122"/>
      <c r="H28" s="316"/>
    </row>
    <row r="29" spans="1:9" s="4" customFormat="1" ht="16.5" customHeight="1" outlineLevel="1">
      <c r="A29" s="113" t="s">
        <v>63</v>
      </c>
      <c r="B29" s="116"/>
      <c r="C29" s="116">
        <f>-582056-108658-326225</f>
        <v>-1016939</v>
      </c>
      <c r="D29" s="116"/>
      <c r="E29" s="116">
        <f>-(537770+109701+312104)</f>
        <v>-959575</v>
      </c>
      <c r="F29" s="316"/>
      <c r="G29" s="122"/>
      <c r="H29" s="122"/>
      <c r="I29" s="122"/>
    </row>
    <row r="30" spans="1:9" s="4" customFormat="1" ht="16.5" hidden="1" customHeight="1" outlineLevel="1">
      <c r="A30" s="113" t="s">
        <v>64</v>
      </c>
      <c r="C30" s="116"/>
      <c r="D30" s="123"/>
      <c r="E30" s="116"/>
      <c r="F30" s="316"/>
      <c r="I30" s="122"/>
    </row>
    <row r="31" spans="1:9" s="4" customFormat="1" ht="16.5" outlineLevel="1">
      <c r="A31" s="113" t="s">
        <v>65</v>
      </c>
      <c r="C31" s="116">
        <v>-378361</v>
      </c>
      <c r="D31" s="123"/>
      <c r="E31" s="116">
        <v>-566589</v>
      </c>
      <c r="F31" s="316"/>
      <c r="G31" s="316"/>
      <c r="H31" s="316"/>
      <c r="I31" s="122"/>
    </row>
    <row r="32" spans="1:9" s="4" customFormat="1" ht="12.75" customHeight="1" outlineLevel="1">
      <c r="A32" s="113" t="s">
        <v>66</v>
      </c>
      <c r="C32" s="116">
        <v>-4613</v>
      </c>
      <c r="D32" s="106"/>
      <c r="E32" s="116">
        <v>-8019</v>
      </c>
      <c r="F32" s="316"/>
      <c r="G32" s="316"/>
      <c r="H32" s="316"/>
    </row>
    <row r="33" spans="1:8" s="4" customFormat="1" outlineLevel="1">
      <c r="A33" s="113" t="s">
        <v>67</v>
      </c>
      <c r="C33" s="116">
        <v>-544989</v>
      </c>
      <c r="D33" s="106"/>
      <c r="E33" s="116">
        <v>-500677</v>
      </c>
      <c r="F33" s="316"/>
      <c r="G33" s="316"/>
      <c r="H33" s="316"/>
    </row>
    <row r="34" spans="1:8" s="4" customFormat="1" ht="14.1" customHeight="1" outlineLevel="1">
      <c r="A34" s="113" t="s">
        <v>68</v>
      </c>
      <c r="C34" s="116">
        <v>-11258</v>
      </c>
      <c r="D34" s="106"/>
      <c r="E34" s="116">
        <v>-33009</v>
      </c>
      <c r="F34" s="103"/>
      <c r="G34" s="316"/>
      <c r="H34" s="316"/>
    </row>
    <row r="35" spans="1:8" s="4" customFormat="1" outlineLevel="1">
      <c r="A35" s="113" t="s">
        <v>69</v>
      </c>
      <c r="B35" s="116"/>
      <c r="C35" s="116">
        <v>-82183</v>
      </c>
      <c r="D35" s="116"/>
      <c r="E35" s="116">
        <v>-103322</v>
      </c>
      <c r="F35" s="103"/>
      <c r="G35" s="316"/>
      <c r="H35" s="316"/>
    </row>
    <row r="36" spans="1:8" s="4" customFormat="1" ht="16.5" customHeight="1">
      <c r="A36" s="118" t="s">
        <v>70</v>
      </c>
      <c r="B36" s="124">
        <v>31</v>
      </c>
      <c r="C36" s="116">
        <f>SUM(C28:C35)</f>
        <v>-2273282</v>
      </c>
      <c r="D36" s="106"/>
      <c r="E36" s="116">
        <f>SUM(E28:E35)</f>
        <v>-2384537</v>
      </c>
      <c r="F36" s="316"/>
      <c r="H36" s="316"/>
    </row>
    <row r="37" spans="1:8" s="4" customFormat="1" ht="16.5" customHeight="1">
      <c r="A37" s="104"/>
      <c r="B37" s="116"/>
      <c r="C37" s="116"/>
      <c r="D37" s="116"/>
      <c r="E37" s="116"/>
      <c r="F37" s="316"/>
    </row>
    <row r="38" spans="1:8" s="125" customFormat="1">
      <c r="A38" s="104" t="s">
        <v>71</v>
      </c>
      <c r="B38" s="116"/>
      <c r="C38" s="116">
        <f>SUM(C25+C36)</f>
        <v>1658425</v>
      </c>
      <c r="D38" s="116"/>
      <c r="E38" s="116">
        <f>SUM(E25+E36)</f>
        <v>1578745</v>
      </c>
      <c r="F38" s="316"/>
      <c r="H38" s="4"/>
    </row>
    <row r="39" spans="1:8" s="4" customFormat="1" ht="16.5" customHeight="1">
      <c r="A39" s="104"/>
      <c r="B39" s="116"/>
      <c r="C39" s="116"/>
      <c r="D39" s="116"/>
      <c r="E39" s="116"/>
      <c r="F39" s="316"/>
    </row>
    <row r="40" spans="1:8" s="4" customFormat="1" outlineLevel="1">
      <c r="A40" s="104" t="s">
        <v>72</v>
      </c>
      <c r="C40" s="121"/>
      <c r="D40" s="106"/>
      <c r="E40" s="121"/>
      <c r="F40" s="316"/>
    </row>
    <row r="41" spans="1:8" s="4" customFormat="1" outlineLevel="1">
      <c r="A41" s="126"/>
      <c r="B41" s="116"/>
      <c r="C41" s="116"/>
      <c r="D41" s="116"/>
      <c r="E41" s="116"/>
      <c r="F41" s="316"/>
    </row>
    <row r="42" spans="1:8" s="4" customFormat="1" outlineLevel="1">
      <c r="A42" s="113" t="s">
        <v>63</v>
      </c>
      <c r="B42" s="116"/>
      <c r="C42" s="116">
        <f>-391962-10169-222315</f>
        <v>-624446</v>
      </c>
      <c r="D42" s="116"/>
      <c r="E42" s="116">
        <f>-318012-8291-189081</f>
        <v>-515384</v>
      </c>
      <c r="F42" s="316"/>
      <c r="G42" s="316"/>
      <c r="H42" s="316"/>
    </row>
    <row r="43" spans="1:8" s="4" customFormat="1" outlineLevel="1">
      <c r="A43" s="113" t="s">
        <v>64</v>
      </c>
      <c r="B43" s="113"/>
      <c r="C43" s="333">
        <v>1011</v>
      </c>
      <c r="D43" s="123"/>
      <c r="E43" s="116">
        <v>7877</v>
      </c>
      <c r="F43" s="316"/>
      <c r="G43" s="316"/>
      <c r="H43" s="316"/>
    </row>
    <row r="44" spans="1:8" s="4" customFormat="1" outlineLevel="1">
      <c r="A44" s="113" t="s">
        <v>65</v>
      </c>
      <c r="B44" s="116"/>
      <c r="C44" s="116">
        <v>-9139</v>
      </c>
      <c r="D44" s="116"/>
      <c r="E44" s="116">
        <v>-4753</v>
      </c>
      <c r="F44" s="316"/>
      <c r="G44" s="316"/>
      <c r="H44" s="316"/>
    </row>
    <row r="45" spans="1:8" s="4" customFormat="1" outlineLevel="1">
      <c r="A45" s="113" t="s">
        <v>73</v>
      </c>
      <c r="B45" s="113"/>
      <c r="C45" s="116">
        <v>-27972</v>
      </c>
      <c r="D45" s="123"/>
      <c r="E45" s="116">
        <v>-14580</v>
      </c>
      <c r="F45" s="316"/>
      <c r="G45" s="316"/>
      <c r="H45" s="316"/>
    </row>
    <row r="46" spans="1:8" s="4" customFormat="1" ht="12.75" customHeight="1" outlineLevel="1">
      <c r="A46" s="113" t="s">
        <v>66</v>
      </c>
      <c r="C46" s="116">
        <v>-648</v>
      </c>
      <c r="D46" s="106"/>
      <c r="E46" s="116">
        <v>-656</v>
      </c>
      <c r="F46" s="316"/>
      <c r="G46" s="316"/>
      <c r="H46" s="316"/>
    </row>
    <row r="47" spans="1:8" s="4" customFormat="1" hidden="1" outlineLevel="1">
      <c r="A47" s="113" t="s">
        <v>74</v>
      </c>
      <c r="B47" s="116"/>
      <c r="C47" s="116">
        <v>0</v>
      </c>
      <c r="D47" s="116"/>
      <c r="E47" s="116" t="s">
        <v>75</v>
      </c>
      <c r="F47" s="316"/>
      <c r="G47" s="316"/>
      <c r="H47" s="316"/>
    </row>
    <row r="48" spans="1:8" s="4" customFormat="1" ht="12.75" customHeight="1" outlineLevel="1">
      <c r="A48" s="113" t="s">
        <v>68</v>
      </c>
      <c r="B48" s="116"/>
      <c r="C48" s="116">
        <v>-91503</v>
      </c>
      <c r="D48" s="116"/>
      <c r="E48" s="116">
        <v>-161958</v>
      </c>
      <c r="F48" s="316"/>
      <c r="G48" s="316"/>
      <c r="H48" s="316"/>
    </row>
    <row r="49" spans="1:8" s="4" customFormat="1" outlineLevel="1">
      <c r="A49" s="113" t="s">
        <v>76</v>
      </c>
      <c r="B49" s="116"/>
      <c r="C49" s="116">
        <v>-85043</v>
      </c>
      <c r="D49" s="116"/>
      <c r="E49" s="116">
        <v>-109970</v>
      </c>
      <c r="F49" s="316"/>
      <c r="G49" s="316"/>
      <c r="H49" s="316"/>
    </row>
    <row r="50" spans="1:8" s="4" customFormat="1" ht="16.350000000000001" customHeight="1">
      <c r="A50" s="118" t="s">
        <v>77</v>
      </c>
      <c r="B50" s="124">
        <v>31</v>
      </c>
      <c r="C50" s="116">
        <f>SUM(C42:C49)</f>
        <v>-837740</v>
      </c>
      <c r="D50" s="116"/>
      <c r="E50" s="116">
        <f>SUM(E42:E49)</f>
        <v>-799424</v>
      </c>
      <c r="F50" s="316"/>
      <c r="H50" s="316"/>
    </row>
    <row r="51" spans="1:8" s="4" customFormat="1" ht="16.350000000000001" customHeight="1">
      <c r="A51" s="113"/>
      <c r="C51" s="121"/>
      <c r="D51" s="106"/>
      <c r="E51" s="121"/>
      <c r="F51" s="103"/>
    </row>
    <row r="52" spans="1:8" s="4" customFormat="1" ht="16.350000000000001" customHeight="1">
      <c r="B52" s="116"/>
      <c r="C52" s="116"/>
      <c r="D52" s="116"/>
      <c r="E52" s="116"/>
      <c r="F52" s="316"/>
    </row>
    <row r="53" spans="1:8" s="4" customFormat="1">
      <c r="A53" s="127" t="s">
        <v>78</v>
      </c>
      <c r="B53" s="116"/>
      <c r="C53" s="128">
        <f>C38+C50</f>
        <v>820685</v>
      </c>
      <c r="D53" s="129"/>
      <c r="E53" s="128">
        <f>E38+E50</f>
        <v>779321</v>
      </c>
      <c r="F53" s="316"/>
      <c r="G53" s="316"/>
    </row>
    <row r="54" spans="1:8" s="4" customFormat="1" ht="13.7" customHeight="1">
      <c r="A54" s="130"/>
      <c r="B54" s="116"/>
      <c r="C54" s="71"/>
      <c r="D54" s="116"/>
      <c r="E54" s="71"/>
      <c r="F54" s="316"/>
    </row>
    <row r="55" spans="1:8" s="4" customFormat="1" outlineLevel="1">
      <c r="A55" s="104" t="s">
        <v>79</v>
      </c>
      <c r="B55" s="116"/>
      <c r="C55" s="116"/>
      <c r="D55" s="116"/>
      <c r="E55" s="116"/>
      <c r="F55" s="316"/>
    </row>
    <row r="56" spans="1:8" s="4" customFormat="1" ht="13.7" customHeight="1" outlineLevel="1">
      <c r="A56" s="130"/>
      <c r="C56" s="121"/>
      <c r="D56" s="106"/>
      <c r="E56" s="121"/>
      <c r="F56" s="316"/>
    </row>
    <row r="57" spans="1:8" s="4" customFormat="1" ht="13.7" customHeight="1" outlineLevel="1">
      <c r="A57" s="131" t="s">
        <v>80</v>
      </c>
      <c r="B57" s="116"/>
      <c r="C57" s="116"/>
      <c r="D57" s="116"/>
      <c r="E57" s="116"/>
      <c r="F57" s="316"/>
    </row>
    <row r="58" spans="1:8" s="4" customFormat="1" ht="12.75" hidden="1" customHeight="1" outlineLevel="1">
      <c r="A58" s="130" t="s">
        <v>81</v>
      </c>
      <c r="B58" s="116"/>
      <c r="C58" s="116"/>
      <c r="D58" s="116"/>
      <c r="E58" s="116"/>
      <c r="F58" s="316"/>
      <c r="G58" s="316"/>
      <c r="H58" s="316"/>
    </row>
    <row r="59" spans="1:8" s="4" customFormat="1" ht="14.25" customHeight="1" outlineLevel="1">
      <c r="A59" s="113" t="s">
        <v>82</v>
      </c>
      <c r="C59" s="116">
        <v>207060</v>
      </c>
      <c r="D59" s="106"/>
      <c r="E59" s="116">
        <v>244113</v>
      </c>
      <c r="F59" s="316"/>
      <c r="G59" s="316"/>
      <c r="H59" s="316"/>
    </row>
    <row r="60" spans="1:8" s="4" customFormat="1" ht="15.75" customHeight="1" outlineLevel="1">
      <c r="A60" s="132" t="s">
        <v>83</v>
      </c>
      <c r="B60" s="133"/>
      <c r="C60" s="116">
        <v>338843</v>
      </c>
      <c r="D60" s="134"/>
      <c r="E60" s="116">
        <v>205873</v>
      </c>
      <c r="F60" s="316"/>
      <c r="G60" s="316"/>
      <c r="H60" s="316"/>
    </row>
    <row r="61" spans="1:8" s="4" customFormat="1" ht="12.75" customHeight="1" outlineLevel="1">
      <c r="A61" s="113" t="s">
        <v>84</v>
      </c>
      <c r="B61" s="116"/>
      <c r="C61" s="116">
        <f>10535+0+2201</f>
        <v>12736</v>
      </c>
      <c r="D61" s="116"/>
      <c r="E61" s="116">
        <f>5804+5+11</f>
        <v>5820</v>
      </c>
      <c r="F61" s="316"/>
      <c r="G61" s="316"/>
      <c r="H61" s="316"/>
    </row>
    <row r="62" spans="1:8" s="4" customFormat="1" ht="12.75" customHeight="1" outlineLevel="1">
      <c r="A62" s="113" t="s">
        <v>85</v>
      </c>
      <c r="B62" s="116"/>
      <c r="C62" s="116">
        <v>333880</v>
      </c>
      <c r="D62" s="116"/>
      <c r="E62" s="116">
        <v>70144</v>
      </c>
      <c r="F62" s="316"/>
      <c r="G62" s="316"/>
      <c r="H62" s="316"/>
    </row>
    <row r="63" spans="1:8" s="4" customFormat="1" ht="12.75" customHeight="1" outlineLevel="1">
      <c r="A63" s="113" t="s">
        <v>86</v>
      </c>
      <c r="B63" s="116"/>
      <c r="C63" s="116">
        <v>15458</v>
      </c>
      <c r="D63" s="116"/>
      <c r="E63" s="116">
        <v>14210</v>
      </c>
      <c r="F63" s="316"/>
      <c r="G63" s="316"/>
      <c r="H63" s="316"/>
    </row>
    <row r="64" spans="1:8" s="4" customFormat="1" ht="12.75" customHeight="1" outlineLevel="1">
      <c r="A64" s="130"/>
      <c r="B64" s="116"/>
      <c r="C64" s="123"/>
      <c r="D64" s="116"/>
      <c r="E64" s="123"/>
      <c r="F64" s="316"/>
      <c r="G64" s="316"/>
      <c r="H64" s="316"/>
    </row>
    <row r="65" spans="1:9" s="4" customFormat="1" ht="12.75" customHeight="1" outlineLevel="1">
      <c r="A65" s="131" t="s">
        <v>87</v>
      </c>
      <c r="C65" s="116"/>
      <c r="D65" s="106"/>
      <c r="E65" s="116"/>
      <c r="F65" s="316"/>
      <c r="G65" s="316"/>
      <c r="H65" s="316"/>
    </row>
    <row r="66" spans="1:9" s="4" customFormat="1" ht="12.75" customHeight="1" outlineLevel="1">
      <c r="A66" s="130" t="s">
        <v>88</v>
      </c>
      <c r="B66" s="116"/>
      <c r="C66" s="116">
        <v>-476146</v>
      </c>
      <c r="D66" s="116"/>
      <c r="E66" s="116">
        <v>-497300</v>
      </c>
      <c r="F66" s="316"/>
      <c r="G66" s="316"/>
      <c r="H66" s="316"/>
    </row>
    <row r="67" spans="1:9" s="4" customFormat="1" ht="12.75" customHeight="1" outlineLevel="1">
      <c r="A67" s="132" t="s">
        <v>89</v>
      </c>
      <c r="C67" s="116">
        <v>-6563</v>
      </c>
      <c r="D67" s="123"/>
      <c r="E67" s="116">
        <v>-67845</v>
      </c>
      <c r="F67" s="316"/>
      <c r="G67" s="316"/>
      <c r="H67" s="316"/>
    </row>
    <row r="68" spans="1:9" s="4" customFormat="1" ht="22.5" customHeight="1" outlineLevel="1">
      <c r="A68" s="132" t="s">
        <v>90</v>
      </c>
      <c r="C68" s="116">
        <v>-244905</v>
      </c>
      <c r="D68" s="123"/>
      <c r="E68" s="116">
        <v>-245513</v>
      </c>
      <c r="F68" s="316"/>
      <c r="G68" s="316"/>
      <c r="H68" s="316"/>
    </row>
    <row r="69" spans="1:9" s="4" customFormat="1" outlineLevel="1">
      <c r="A69" s="113" t="s">
        <v>91</v>
      </c>
      <c r="B69" s="116"/>
      <c r="C69" s="116">
        <v>-5791</v>
      </c>
      <c r="D69" s="116"/>
      <c r="E69" s="116">
        <v>-3321</v>
      </c>
      <c r="F69" s="316"/>
      <c r="G69" s="316"/>
      <c r="H69" s="316"/>
    </row>
    <row r="70" spans="1:9" s="4" customFormat="1" ht="12.75" customHeight="1" outlineLevel="1">
      <c r="A70" s="113" t="s">
        <v>92</v>
      </c>
      <c r="B70" s="116"/>
      <c r="C70" s="116">
        <f>-12+0+-44330-10096</f>
        <v>-54438</v>
      </c>
      <c r="D70" s="116"/>
      <c r="E70" s="116">
        <v>-178490</v>
      </c>
      <c r="F70" s="316"/>
      <c r="G70" s="316"/>
      <c r="H70" s="316"/>
    </row>
    <row r="71" spans="1:9" s="4" customFormat="1" ht="12.75" customHeight="1" outlineLevel="1">
      <c r="A71" s="113" t="s">
        <v>93</v>
      </c>
      <c r="C71" s="116">
        <v>-295697</v>
      </c>
      <c r="D71" s="106"/>
      <c r="E71" s="116">
        <v>943</v>
      </c>
      <c r="F71" s="316"/>
      <c r="G71" s="316"/>
      <c r="H71" s="316"/>
    </row>
    <row r="72" spans="1:9" s="4" customFormat="1" ht="12.75" customHeight="1" outlineLevel="1">
      <c r="A72" s="113" t="s">
        <v>94</v>
      </c>
      <c r="B72" s="116"/>
      <c r="C72" s="116">
        <v>-57460</v>
      </c>
      <c r="D72" s="116"/>
      <c r="E72" s="116">
        <v>-44904</v>
      </c>
      <c r="F72" s="316"/>
      <c r="G72" s="316"/>
      <c r="H72" s="316"/>
    </row>
    <row r="73" spans="1:9" s="4" customFormat="1" ht="12.75" customHeight="1" outlineLevel="1">
      <c r="A73" s="118" t="s">
        <v>95</v>
      </c>
      <c r="B73" s="133">
        <v>32</v>
      </c>
      <c r="C73" s="116">
        <f>SUM(C58:C72)</f>
        <v>-233023</v>
      </c>
      <c r="D73" s="116"/>
      <c r="E73" s="116">
        <f>SUM(E58:E72)</f>
        <v>-496270</v>
      </c>
      <c r="F73" s="316"/>
      <c r="G73" s="135"/>
      <c r="H73" s="316"/>
    </row>
    <row r="74" spans="1:9" s="4" customFormat="1" ht="17.45" customHeight="1">
      <c r="A74" s="131"/>
      <c r="B74" s="131"/>
      <c r="C74" s="71"/>
      <c r="D74" s="71"/>
      <c r="E74" s="71"/>
      <c r="F74" s="316"/>
      <c r="G74" s="136"/>
    </row>
    <row r="75" spans="1:9" s="4" customFormat="1">
      <c r="A75" s="131"/>
      <c r="B75" s="116"/>
      <c r="C75" s="116"/>
      <c r="D75" s="334"/>
      <c r="E75" s="116"/>
      <c r="F75" s="316"/>
      <c r="H75" s="316"/>
    </row>
    <row r="76" spans="1:9" s="4" customFormat="1">
      <c r="A76" s="131" t="s">
        <v>96</v>
      </c>
      <c r="B76" s="131"/>
      <c r="C76" s="335">
        <f>C53+C73</f>
        <v>587662</v>
      </c>
      <c r="D76" s="335"/>
      <c r="E76" s="335">
        <f>E53+E73</f>
        <v>283051</v>
      </c>
      <c r="F76" s="316"/>
      <c r="G76" s="316"/>
      <c r="H76" s="318"/>
    </row>
    <row r="77" spans="1:9" s="4" customFormat="1">
      <c r="A77" s="131"/>
      <c r="B77" s="116"/>
      <c r="C77" s="71"/>
      <c r="D77" s="334"/>
      <c r="E77" s="71"/>
      <c r="F77" s="316"/>
      <c r="G77" s="316"/>
      <c r="H77" s="316"/>
    </row>
    <row r="78" spans="1:9" s="4" customFormat="1">
      <c r="A78" s="113" t="s">
        <v>97</v>
      </c>
      <c r="B78" s="116"/>
      <c r="C78" s="116">
        <v>-71314</v>
      </c>
      <c r="D78" s="334"/>
      <c r="E78" s="116">
        <v>-67013</v>
      </c>
      <c r="F78" s="316"/>
      <c r="G78" s="316"/>
      <c r="H78" s="319"/>
      <c r="I78" s="318"/>
    </row>
    <row r="79" spans="1:9" s="4" customFormat="1" ht="13.7" customHeight="1">
      <c r="A79" s="113" t="s">
        <v>98</v>
      </c>
      <c r="B79" s="116"/>
      <c r="C79" s="116">
        <v>-198149</v>
      </c>
      <c r="D79" s="334"/>
      <c r="E79" s="116">
        <v>-186216</v>
      </c>
      <c r="F79" s="316"/>
      <c r="G79" s="316"/>
      <c r="H79" s="316"/>
      <c r="I79" s="318"/>
    </row>
    <row r="80" spans="1:9" s="4" customFormat="1" hidden="1">
      <c r="B80" s="116"/>
      <c r="C80" s="116" t="s">
        <v>99</v>
      </c>
      <c r="D80" s="334"/>
      <c r="E80" s="116" t="s">
        <v>99</v>
      </c>
      <c r="F80" s="316"/>
      <c r="G80" s="316"/>
      <c r="H80" s="316"/>
    </row>
    <row r="81" spans="1:9" s="4" customFormat="1">
      <c r="A81" s="137" t="s">
        <v>224</v>
      </c>
      <c r="B81" s="116"/>
      <c r="C81" s="335">
        <f>C76+C78+C79</f>
        <v>318199</v>
      </c>
      <c r="D81" s="335"/>
      <c r="E81" s="335">
        <f>E76+E78+E79</f>
        <v>29822</v>
      </c>
      <c r="F81" s="316"/>
      <c r="G81" s="316"/>
      <c r="I81" s="318"/>
    </row>
    <row r="82" spans="1:9" s="4" customFormat="1" ht="18" customHeight="1">
      <c r="A82" s="137"/>
      <c r="C82" s="116"/>
      <c r="D82" s="116"/>
      <c r="E82" s="116"/>
      <c r="F82" s="316"/>
      <c r="G82" s="316"/>
      <c r="H82" s="316"/>
    </row>
    <row r="83" spans="1:9" s="4" customFormat="1">
      <c r="A83" s="107" t="s">
        <v>225</v>
      </c>
      <c r="C83" s="116"/>
      <c r="D83" s="116"/>
      <c r="E83" s="116"/>
      <c r="F83" s="316"/>
    </row>
    <row r="84" spans="1:9" s="103" customFormat="1" ht="14.25" customHeight="1">
      <c r="A84" s="107"/>
      <c r="B84" s="4"/>
      <c r="C84" s="116"/>
      <c r="D84" s="116"/>
      <c r="E84" s="116"/>
    </row>
    <row r="85" spans="1:9" s="103" customFormat="1">
      <c r="A85" s="138" t="s">
        <v>226</v>
      </c>
      <c r="B85" s="133">
        <v>33</v>
      </c>
      <c r="C85" s="308">
        <f>C81/442824422279*1000</f>
        <v>7.1856696241455226E-4</v>
      </c>
      <c r="D85" s="116"/>
      <c r="E85" s="308">
        <v>1.15E-4</v>
      </c>
    </row>
    <row r="86" spans="1:9" s="103" customFormat="1" ht="5.0999999999999996" customHeight="1">
      <c r="A86" s="138"/>
      <c r="B86" s="133"/>
      <c r="C86" s="308"/>
      <c r="D86" s="116"/>
      <c r="E86" s="308"/>
    </row>
    <row r="87" spans="1:9" ht="20.100000000000001" customHeight="1">
      <c r="A87" s="349" t="s">
        <v>22</v>
      </c>
      <c r="B87" s="349"/>
      <c r="C87" s="349"/>
      <c r="D87" s="349"/>
      <c r="E87" s="349"/>
    </row>
    <row r="88" spans="1:9">
      <c r="A88" s="139"/>
      <c r="B88" s="140"/>
      <c r="C88" s="141"/>
      <c r="D88" s="140"/>
      <c r="E88" s="141"/>
    </row>
    <row r="89" spans="1:9">
      <c r="A89" s="139"/>
      <c r="B89" s="140"/>
      <c r="C89" s="141"/>
      <c r="D89" s="140"/>
      <c r="E89" s="141"/>
    </row>
    <row r="90" spans="1:9">
      <c r="C90" s="302"/>
      <c r="D90" s="284"/>
      <c r="E90" s="302"/>
    </row>
    <row r="91" spans="1:9">
      <c r="C91" s="302"/>
      <c r="D91" s="284"/>
      <c r="E91" s="302"/>
    </row>
    <row r="92" spans="1:9">
      <c r="A92" s="143"/>
      <c r="B92" s="144"/>
      <c r="C92" s="145"/>
      <c r="D92" s="144"/>
      <c r="E92" s="303"/>
    </row>
    <row r="93" spans="1:9">
      <c r="C93" s="82"/>
      <c r="E93" s="301"/>
    </row>
    <row r="94" spans="1:9">
      <c r="C94" s="82"/>
      <c r="E94" s="301"/>
    </row>
    <row r="95" spans="1:9">
      <c r="C95" s="82"/>
      <c r="E95" s="301"/>
    </row>
    <row r="96" spans="1:9">
      <c r="C96" s="82"/>
      <c r="E96" s="301"/>
    </row>
    <row r="97" spans="1:5">
      <c r="C97" s="82"/>
      <c r="E97" s="301"/>
    </row>
    <row r="98" spans="1:5">
      <c r="A98" s="143"/>
      <c r="B98" s="144"/>
      <c r="C98" s="145"/>
      <c r="D98" s="144"/>
      <c r="E98" s="303"/>
    </row>
    <row r="99" spans="1:5">
      <c r="A99" s="143"/>
      <c r="B99" s="144"/>
      <c r="C99" s="145"/>
      <c r="D99" s="144"/>
      <c r="E99" s="303"/>
    </row>
    <row r="100" spans="1:5">
      <c r="C100" s="82"/>
      <c r="E100" s="301"/>
    </row>
    <row r="101" spans="1:5">
      <c r="A101" s="146"/>
      <c r="B101" s="147"/>
      <c r="C101" s="148"/>
      <c r="D101" s="147"/>
      <c r="E101" s="304"/>
    </row>
    <row r="102" spans="1:5">
      <c r="A102" s="139"/>
      <c r="B102" s="140"/>
      <c r="C102" s="141"/>
      <c r="D102" s="140"/>
      <c r="E102" s="297"/>
    </row>
    <row r="103" spans="1:5">
      <c r="A103" s="149"/>
      <c r="B103" s="150"/>
      <c r="C103" s="151"/>
      <c r="D103" s="150"/>
      <c r="E103" s="305"/>
    </row>
    <row r="104" spans="1:5">
      <c r="A104" s="149"/>
      <c r="B104" s="150"/>
      <c r="C104" s="151"/>
      <c r="D104" s="150"/>
      <c r="E104" s="305"/>
    </row>
    <row r="105" spans="1:5">
      <c r="A105" s="149"/>
      <c r="B105" s="150"/>
      <c r="C105" s="151"/>
      <c r="D105" s="150"/>
      <c r="E105" s="305"/>
    </row>
    <row r="106" spans="1:5" ht="15.75" customHeight="1">
      <c r="C106" s="82"/>
      <c r="E106" s="301"/>
    </row>
    <row r="107" spans="1:5">
      <c r="C107" s="82"/>
      <c r="E107" s="301"/>
    </row>
    <row r="108" spans="1:5">
      <c r="C108" s="82"/>
      <c r="E108" s="301"/>
    </row>
    <row r="109" spans="1:5">
      <c r="C109" s="82"/>
      <c r="E109" s="301"/>
    </row>
    <row r="110" spans="1:5">
      <c r="C110" s="82"/>
      <c r="E110" s="301"/>
    </row>
    <row r="111" spans="1:5">
      <c r="C111" s="82"/>
      <c r="E111" s="301"/>
    </row>
    <row r="112" spans="1:5">
      <c r="C112" s="82"/>
      <c r="E112" s="301"/>
    </row>
    <row r="113" spans="3:5">
      <c r="C113" s="82"/>
      <c r="E113" s="301"/>
    </row>
    <row r="114" spans="3:5">
      <c r="C114" s="82"/>
      <c r="E114" s="301"/>
    </row>
    <row r="115" spans="3:5">
      <c r="C115" s="82"/>
      <c r="E115" s="301"/>
    </row>
    <row r="116" spans="3:5">
      <c r="C116" s="82"/>
      <c r="E116" s="301"/>
    </row>
    <row r="117" spans="3:5">
      <c r="C117" s="82"/>
      <c r="E117" s="301"/>
    </row>
    <row r="118" spans="3:5">
      <c r="C118" s="82"/>
      <c r="E118" s="301"/>
    </row>
    <row r="119" spans="3:5">
      <c r="C119" s="82"/>
      <c r="E119" s="301"/>
    </row>
    <row r="120" spans="3:5">
      <c r="C120" s="82"/>
      <c r="E120" s="301"/>
    </row>
    <row r="121" spans="3:5">
      <c r="C121" s="82"/>
      <c r="E121" s="301"/>
    </row>
    <row r="122" spans="3:5">
      <c r="C122" s="82"/>
      <c r="E122" s="301"/>
    </row>
    <row r="123" spans="3:5">
      <c r="C123" s="82"/>
      <c r="E123" s="301"/>
    </row>
    <row r="124" spans="3:5">
      <c r="C124" s="82"/>
      <c r="E124" s="301"/>
    </row>
    <row r="125" spans="3:5">
      <c r="C125" s="82"/>
      <c r="E125" s="301"/>
    </row>
    <row r="126" spans="3:5">
      <c r="C126" s="82"/>
      <c r="E126" s="301"/>
    </row>
    <row r="127" spans="3:5">
      <c r="C127" s="82"/>
      <c r="E127" s="301"/>
    </row>
    <row r="128" spans="3:5">
      <c r="C128" s="82"/>
      <c r="E128" s="301"/>
    </row>
    <row r="129" spans="3:5">
      <c r="C129" s="82"/>
      <c r="E129" s="301"/>
    </row>
    <row r="130" spans="3:5">
      <c r="C130" s="82"/>
      <c r="E130" s="301"/>
    </row>
    <row r="131" spans="3:5">
      <c r="C131" s="82"/>
      <c r="E131" s="301"/>
    </row>
    <row r="132" spans="3:5">
      <c r="C132" s="82"/>
      <c r="E132" s="301"/>
    </row>
    <row r="133" spans="3:5">
      <c r="C133" s="82"/>
      <c r="E133" s="301"/>
    </row>
    <row r="134" spans="3:5">
      <c r="C134" s="82"/>
      <c r="E134" s="301"/>
    </row>
    <row r="135" spans="3:5">
      <c r="C135" s="82"/>
      <c r="E135" s="301"/>
    </row>
    <row r="136" spans="3:5">
      <c r="C136" s="82"/>
      <c r="E136" s="301"/>
    </row>
    <row r="137" spans="3:5">
      <c r="C137" s="82"/>
      <c r="E137" s="301"/>
    </row>
    <row r="138" spans="3:5">
      <c r="C138" s="82"/>
      <c r="E138" s="301"/>
    </row>
    <row r="139" spans="3:5">
      <c r="C139" s="82"/>
      <c r="E139" s="301"/>
    </row>
    <row r="140" spans="3:5">
      <c r="C140" s="82"/>
      <c r="E140" s="301"/>
    </row>
    <row r="141" spans="3:5">
      <c r="C141" s="82"/>
      <c r="E141" s="301"/>
    </row>
    <row r="142" spans="3:5">
      <c r="C142" s="82"/>
      <c r="E142" s="301"/>
    </row>
    <row r="143" spans="3:5">
      <c r="C143" s="82"/>
      <c r="E143" s="301"/>
    </row>
    <row r="144" spans="3:5">
      <c r="C144" s="82"/>
      <c r="E144" s="301"/>
    </row>
    <row r="145" spans="3:5">
      <c r="C145" s="82"/>
      <c r="E145" s="301"/>
    </row>
    <row r="146" spans="3:5">
      <c r="C146" s="82"/>
      <c r="E146" s="301"/>
    </row>
    <row r="147" spans="3:5">
      <c r="C147" s="82"/>
      <c r="E147" s="301"/>
    </row>
    <row r="148" spans="3:5">
      <c r="C148" s="82"/>
      <c r="E148" s="301"/>
    </row>
    <row r="149" spans="3:5">
      <c r="C149" s="82"/>
      <c r="E149" s="301"/>
    </row>
    <row r="150" spans="3:5">
      <c r="C150" s="82"/>
      <c r="E150" s="301"/>
    </row>
    <row r="151" spans="3:5">
      <c r="C151" s="82"/>
      <c r="E151" s="301"/>
    </row>
    <row r="152" spans="3:5">
      <c r="C152" s="82"/>
      <c r="E152" s="301"/>
    </row>
    <row r="153" spans="3:5">
      <c r="C153" s="82"/>
      <c r="E153" s="301"/>
    </row>
    <row r="154" spans="3:5">
      <c r="C154" s="82"/>
      <c r="E154" s="301"/>
    </row>
    <row r="155" spans="3:5">
      <c r="C155" s="82"/>
      <c r="E155" s="301"/>
    </row>
    <row r="156" spans="3:5">
      <c r="C156" s="82"/>
      <c r="E156" s="301"/>
    </row>
    <row r="157" spans="3:5">
      <c r="C157" s="82"/>
      <c r="E157" s="301"/>
    </row>
    <row r="158" spans="3:5">
      <c r="C158" s="82"/>
      <c r="E158" s="301"/>
    </row>
    <row r="159" spans="3:5">
      <c r="C159" s="82"/>
      <c r="E159" s="301"/>
    </row>
    <row r="160" spans="3:5">
      <c r="C160" s="82"/>
      <c r="E160" s="301"/>
    </row>
    <row r="161" spans="3:5">
      <c r="C161" s="82"/>
      <c r="E161" s="301"/>
    </row>
    <row r="162" spans="3:5">
      <c r="C162" s="82"/>
      <c r="E162" s="301"/>
    </row>
    <row r="163" spans="3:5">
      <c r="C163" s="82"/>
      <c r="E163" s="301"/>
    </row>
    <row r="164" spans="3:5">
      <c r="C164" s="82"/>
      <c r="E164" s="301"/>
    </row>
    <row r="165" spans="3:5">
      <c r="C165" s="82"/>
      <c r="E165" s="301"/>
    </row>
    <row r="166" spans="3:5">
      <c r="C166" s="82"/>
      <c r="E166" s="301"/>
    </row>
    <row r="167" spans="3:5">
      <c r="C167" s="82"/>
      <c r="E167" s="301"/>
    </row>
    <row r="168" spans="3:5">
      <c r="C168" s="82"/>
      <c r="E168" s="301"/>
    </row>
    <row r="169" spans="3:5">
      <c r="C169" s="82"/>
      <c r="E169" s="301"/>
    </row>
    <row r="170" spans="3:5">
      <c r="C170" s="82"/>
      <c r="E170" s="301"/>
    </row>
    <row r="171" spans="3:5">
      <c r="C171" s="82"/>
      <c r="E171" s="301"/>
    </row>
    <row r="172" spans="3:5">
      <c r="C172" s="82"/>
      <c r="E172" s="301"/>
    </row>
    <row r="173" spans="3:5">
      <c r="C173" s="82"/>
      <c r="E173" s="301"/>
    </row>
    <row r="174" spans="3:5">
      <c r="C174" s="82"/>
      <c r="E174" s="301"/>
    </row>
    <row r="175" spans="3:5">
      <c r="C175" s="82"/>
      <c r="E175" s="301"/>
    </row>
    <row r="176" spans="3:5">
      <c r="C176" s="82"/>
      <c r="E176" s="301"/>
    </row>
    <row r="177" spans="3:5">
      <c r="C177" s="82"/>
      <c r="E177" s="301"/>
    </row>
    <row r="178" spans="3:5">
      <c r="C178" s="82"/>
      <c r="E178" s="301"/>
    </row>
    <row r="179" spans="3:5">
      <c r="C179" s="82"/>
      <c r="E179" s="301"/>
    </row>
    <row r="180" spans="3:5">
      <c r="C180" s="82"/>
      <c r="E180" s="301"/>
    </row>
    <row r="181" spans="3:5">
      <c r="C181" s="82"/>
      <c r="E181" s="301"/>
    </row>
    <row r="182" spans="3:5">
      <c r="C182" s="82"/>
      <c r="E182" s="301"/>
    </row>
    <row r="183" spans="3:5">
      <c r="C183" s="82"/>
      <c r="E183" s="301"/>
    </row>
    <row r="184" spans="3:5">
      <c r="C184" s="82"/>
      <c r="E184" s="301"/>
    </row>
    <row r="185" spans="3:5">
      <c r="C185" s="82"/>
      <c r="E185" s="301"/>
    </row>
    <row r="186" spans="3:5">
      <c r="C186" s="82"/>
      <c r="E186" s="301"/>
    </row>
    <row r="187" spans="3:5">
      <c r="C187" s="82"/>
      <c r="E187" s="301"/>
    </row>
    <row r="188" spans="3:5">
      <c r="C188" s="82"/>
      <c r="E188" s="301"/>
    </row>
    <row r="189" spans="3:5">
      <c r="C189" s="82"/>
      <c r="E189" s="301"/>
    </row>
    <row r="190" spans="3:5">
      <c r="C190" s="82"/>
      <c r="E190" s="301"/>
    </row>
    <row r="191" spans="3:5">
      <c r="C191" s="82"/>
      <c r="E191" s="301"/>
    </row>
    <row r="192" spans="3:5">
      <c r="C192" s="82"/>
      <c r="E192" s="301"/>
    </row>
    <row r="193" spans="3:5">
      <c r="C193" s="82"/>
      <c r="E193" s="301"/>
    </row>
    <row r="194" spans="3:5">
      <c r="C194" s="82"/>
      <c r="E194" s="301"/>
    </row>
    <row r="195" spans="3:5">
      <c r="C195" s="82"/>
      <c r="E195" s="301"/>
    </row>
    <row r="196" spans="3:5">
      <c r="C196" s="82"/>
      <c r="E196" s="301"/>
    </row>
    <row r="197" spans="3:5">
      <c r="C197" s="82"/>
      <c r="E197" s="301"/>
    </row>
    <row r="198" spans="3:5">
      <c r="C198" s="82"/>
      <c r="E198" s="301"/>
    </row>
    <row r="199" spans="3:5">
      <c r="C199" s="82"/>
      <c r="E199" s="301"/>
    </row>
    <row r="200" spans="3:5">
      <c r="C200" s="82"/>
      <c r="E200" s="301"/>
    </row>
    <row r="201" spans="3:5">
      <c r="C201" s="82"/>
      <c r="E201" s="301"/>
    </row>
    <row r="202" spans="3:5">
      <c r="C202" s="82"/>
      <c r="E202" s="301"/>
    </row>
    <row r="203" spans="3:5">
      <c r="C203" s="82"/>
      <c r="E203" s="301"/>
    </row>
    <row r="204" spans="3:5">
      <c r="C204" s="82"/>
      <c r="E204" s="301"/>
    </row>
    <row r="205" spans="3:5">
      <c r="C205" s="82"/>
      <c r="E205" s="301"/>
    </row>
    <row r="206" spans="3:5">
      <c r="C206" s="82"/>
      <c r="E206" s="301"/>
    </row>
    <row r="207" spans="3:5">
      <c r="C207" s="82"/>
      <c r="E207" s="301"/>
    </row>
    <row r="208" spans="3:5">
      <c r="C208" s="82"/>
      <c r="E208" s="301"/>
    </row>
    <row r="209" spans="3:5">
      <c r="C209" s="82"/>
      <c r="E209" s="301"/>
    </row>
    <row r="210" spans="3:5">
      <c r="C210" s="82"/>
      <c r="E210" s="301"/>
    </row>
    <row r="211" spans="3:5">
      <c r="C211" s="82"/>
      <c r="E211" s="301"/>
    </row>
    <row r="212" spans="3:5">
      <c r="C212" s="82"/>
      <c r="E212" s="301"/>
    </row>
    <row r="213" spans="3:5">
      <c r="C213" s="82"/>
      <c r="E213" s="301"/>
    </row>
    <row r="214" spans="3:5">
      <c r="C214" s="82"/>
      <c r="E214" s="301"/>
    </row>
    <row r="215" spans="3:5">
      <c r="C215" s="82"/>
      <c r="E215" s="301"/>
    </row>
    <row r="216" spans="3:5">
      <c r="C216" s="82"/>
      <c r="E216" s="301"/>
    </row>
  </sheetData>
  <dataConsolidate/>
  <mergeCells count="5">
    <mergeCell ref="A6:E6"/>
    <mergeCell ref="A7:E7"/>
    <mergeCell ref="A8:E8"/>
    <mergeCell ref="A87:E87"/>
    <mergeCell ref="C10:E10"/>
  </mergeCells>
  <printOptions horizontalCentered="1" gridLinesSet="0"/>
  <pageMargins left="0.19685039370078741" right="0.15748031496062992" top="0.11811023622047245" bottom="0.11811023622047245" header="0" footer="0.39370078740157483"/>
  <pageSetup paperSize="9" scale="60" fitToWidth="0" fitToHeight="0" pageOrder="overThenDown" orientation="portrait" copies="2" r:id="rId1"/>
  <headerFooter alignWithMargins="0">
    <oddFooter>&amp;C_x000D_&amp;1#&amp;"Calibri"&amp;10&amp;K000000 (  X  ) Público    (   ) Interno  (   ) Setorial  (  ) Confidencial</oddFooter>
  </headerFooter>
  <colBreaks count="1" manualBreakCount="1">
    <brk id="5" max="1048575" man="1"/>
  </colBreaks>
  <ignoredErrors>
    <ignoredError sqref="C25 C50 C36:C41 C42:D42 D78 E25:E77 E80:E85 C28:C29 C61:C72 C74:C81" unlockedFormula="1"/>
  </ignoredErrors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25"/>
  <sheetViews>
    <sheetView showGridLines="0" view="pageBreakPreview" zoomScaleNormal="100" zoomScaleSheetLayoutView="100" workbookViewId="0">
      <selection activeCell="N15" sqref="N15"/>
    </sheetView>
  </sheetViews>
  <sheetFormatPr defaultColWidth="9.140625" defaultRowHeight="16.5"/>
  <cols>
    <col min="1" max="1" width="63.85546875" style="152" customWidth="1"/>
    <col min="2" max="2" width="2.7109375" style="153" customWidth="1"/>
    <col min="3" max="3" width="17.42578125" style="152" hidden="1" customWidth="1"/>
    <col min="4" max="4" width="2.7109375" style="152" hidden="1" customWidth="1"/>
    <col min="5" max="5" width="24.28515625" style="154" customWidth="1"/>
    <col min="6" max="6" width="2.7109375" style="154" hidden="1" customWidth="1"/>
    <col min="7" max="7" width="17.42578125" style="154" hidden="1" customWidth="1"/>
    <col min="8" max="8" width="2.7109375" style="155" customWidth="1"/>
    <col min="9" max="9" width="24.28515625" style="154" customWidth="1"/>
    <col min="10" max="10" width="4.7109375" style="152" customWidth="1"/>
    <col min="11" max="11" width="13.42578125" style="152" bestFit="1" customWidth="1"/>
    <col min="12" max="12" width="12.140625" style="152" bestFit="1" customWidth="1"/>
    <col min="13" max="13" width="11.28515625" style="152" bestFit="1" customWidth="1"/>
    <col min="14" max="16384" width="9.140625" style="152"/>
  </cols>
  <sheetData>
    <row r="1" spans="1:12" ht="14.1" customHeight="1"/>
    <row r="2" spans="1:12" ht="14.1" customHeight="1"/>
    <row r="3" spans="1:12" ht="14.1" customHeight="1">
      <c r="E3" s="6"/>
    </row>
    <row r="4" spans="1:12" ht="14.1" customHeight="1">
      <c r="E4" s="6"/>
    </row>
    <row r="5" spans="1:12" ht="14.1" customHeight="1">
      <c r="A5" s="156"/>
      <c r="B5" s="157"/>
      <c r="C5" s="156"/>
      <c r="D5" s="156"/>
      <c r="E5" s="158"/>
      <c r="F5" s="158"/>
      <c r="G5" s="158"/>
      <c r="H5" s="159"/>
      <c r="I5" s="158"/>
    </row>
    <row r="6" spans="1:12" s="44" customFormat="1" ht="14.1" customHeight="1">
      <c r="A6" s="346" t="s">
        <v>0</v>
      </c>
      <c r="B6" s="346"/>
      <c r="C6" s="346"/>
      <c r="D6" s="346"/>
      <c r="E6" s="346"/>
      <c r="F6" s="346"/>
      <c r="G6" s="346"/>
      <c r="H6" s="346"/>
      <c r="I6" s="346"/>
    </row>
    <row r="7" spans="1:12" ht="32.25" customHeight="1">
      <c r="A7" s="352" t="s">
        <v>100</v>
      </c>
      <c r="B7" s="352"/>
      <c r="C7" s="352"/>
      <c r="D7" s="352"/>
      <c r="E7" s="352"/>
      <c r="F7" s="352"/>
      <c r="G7" s="352"/>
      <c r="H7" s="352"/>
      <c r="I7" s="352"/>
    </row>
    <row r="8" spans="1:12" ht="14.1" customHeight="1">
      <c r="A8" s="353" t="s">
        <v>2</v>
      </c>
      <c r="B8" s="353"/>
      <c r="C8" s="353"/>
      <c r="D8" s="353"/>
      <c r="E8" s="353"/>
      <c r="F8" s="353"/>
      <c r="G8" s="353"/>
      <c r="H8" s="353"/>
      <c r="I8" s="353"/>
      <c r="J8" s="320"/>
    </row>
    <row r="9" spans="1:12" ht="14.1" customHeight="1">
      <c r="A9" s="160"/>
      <c r="B9" s="161"/>
      <c r="C9" s="160"/>
      <c r="D9" s="160"/>
      <c r="E9" s="162"/>
      <c r="F9" s="162"/>
      <c r="G9" s="162"/>
      <c r="H9" s="163"/>
      <c r="I9" s="162"/>
      <c r="J9" s="321"/>
    </row>
    <row r="10" spans="1:12" ht="14.1" customHeight="1">
      <c r="A10" s="160"/>
      <c r="B10" s="161"/>
      <c r="C10" s="160"/>
      <c r="D10" s="160"/>
      <c r="E10" s="355"/>
      <c r="F10" s="356"/>
      <c r="G10" s="356"/>
      <c r="H10" s="357"/>
      <c r="I10" s="358"/>
      <c r="J10" s="321"/>
    </row>
    <row r="11" spans="1:12" ht="14.25" customHeight="1">
      <c r="A11" s="164"/>
      <c r="B11" s="165"/>
      <c r="C11" s="102" t="s">
        <v>101</v>
      </c>
      <c r="D11" s="166"/>
      <c r="E11" s="101" t="s">
        <v>5</v>
      </c>
      <c r="F11" s="167"/>
      <c r="G11" s="167" t="s">
        <v>102</v>
      </c>
      <c r="H11" s="168"/>
      <c r="I11" s="101" t="s">
        <v>6</v>
      </c>
    </row>
    <row r="12" spans="1:12">
      <c r="A12" s="169"/>
      <c r="B12" s="170"/>
      <c r="C12" s="102"/>
      <c r="D12" s="166"/>
      <c r="E12" s="167"/>
      <c r="F12" s="167"/>
      <c r="G12" s="167"/>
      <c r="H12" s="171"/>
      <c r="I12" s="167"/>
      <c r="J12" s="322"/>
      <c r="K12" s="322"/>
    </row>
    <row r="13" spans="1:12">
      <c r="A13" s="169" t="s">
        <v>103</v>
      </c>
      <c r="B13" s="172"/>
      <c r="C13" s="173">
        <v>1379190</v>
      </c>
      <c r="D13" s="174"/>
      <c r="E13" s="173">
        <f>RESULTADO!C81</f>
        <v>318199</v>
      </c>
      <c r="F13" s="175"/>
      <c r="G13" s="173"/>
      <c r="H13" s="172"/>
      <c r="I13" s="173">
        <f>RESULTADO!E81</f>
        <v>29822</v>
      </c>
      <c r="J13" s="321"/>
      <c r="K13" s="176"/>
    </row>
    <row r="14" spans="1:12" ht="12" customHeight="1">
      <c r="A14" s="54"/>
      <c r="B14" s="55"/>
      <c r="C14" s="54"/>
      <c r="D14" s="54"/>
      <c r="E14" s="54"/>
      <c r="F14" s="54"/>
      <c r="G14" s="54"/>
      <c r="H14" s="55"/>
      <c r="I14" s="54"/>
      <c r="J14" s="322"/>
      <c r="K14" s="322"/>
      <c r="L14" s="322"/>
    </row>
    <row r="15" spans="1:12">
      <c r="A15" s="169" t="s">
        <v>104</v>
      </c>
      <c r="B15" s="172"/>
      <c r="C15" s="172"/>
      <c r="D15" s="174"/>
      <c r="E15" s="172">
        <f>SUM(E16:E16)</f>
        <v>-1772</v>
      </c>
      <c r="F15" s="172"/>
      <c r="G15" s="172"/>
      <c r="H15" s="172"/>
      <c r="I15" s="172">
        <v>698427</v>
      </c>
      <c r="J15" s="322"/>
      <c r="K15" s="322"/>
    </row>
    <row r="16" spans="1:12">
      <c r="A16" s="306" t="s">
        <v>105</v>
      </c>
      <c r="B16" s="170"/>
      <c r="C16" s="172"/>
      <c r="D16" s="174"/>
      <c r="E16" s="172">
        <f>DMPL!L22</f>
        <v>-1772</v>
      </c>
      <c r="F16" s="172"/>
      <c r="G16" s="172"/>
      <c r="H16" s="178"/>
      <c r="I16" s="172">
        <v>698427</v>
      </c>
      <c r="J16" s="322"/>
      <c r="K16" s="322"/>
    </row>
    <row r="17" spans="1:11" hidden="1">
      <c r="A17" s="179" t="s">
        <v>106</v>
      </c>
      <c r="B17" s="172"/>
      <c r="C17" s="172"/>
      <c r="D17" s="174"/>
      <c r="E17" s="180"/>
      <c r="F17" s="172"/>
      <c r="G17" s="172"/>
      <c r="H17" s="172"/>
      <c r="I17" s="180"/>
      <c r="K17" s="322"/>
    </row>
    <row r="18" spans="1:11" hidden="1">
      <c r="A18" s="181" t="s">
        <v>105</v>
      </c>
      <c r="B18" s="170"/>
      <c r="C18" s="172">
        <v>-222164</v>
      </c>
      <c r="D18" s="174"/>
      <c r="E18" s="180">
        <v>0</v>
      </c>
      <c r="F18" s="177"/>
      <c r="G18" s="176"/>
      <c r="H18" s="182"/>
      <c r="I18" s="180">
        <v>0</v>
      </c>
      <c r="J18" s="321"/>
      <c r="K18" s="176"/>
    </row>
    <row r="19" spans="1:11" hidden="1">
      <c r="A19" s="172"/>
      <c r="B19" s="172"/>
      <c r="C19" s="177">
        <v>-1952201</v>
      </c>
      <c r="D19" s="174"/>
      <c r="E19" s="183">
        <f>SUM(E18:E18)</f>
        <v>0</v>
      </c>
      <c r="F19" s="172"/>
      <c r="G19" s="177">
        <v>-915194</v>
      </c>
      <c r="H19" s="172"/>
      <c r="I19" s="183">
        <v>0</v>
      </c>
      <c r="J19" s="321"/>
      <c r="K19" s="176"/>
    </row>
    <row r="20" spans="1:11" hidden="1">
      <c r="A20" s="184"/>
      <c r="B20" s="170"/>
      <c r="C20" s="177"/>
      <c r="D20" s="174"/>
      <c r="E20" s="172"/>
      <c r="F20" s="172"/>
      <c r="G20" s="172"/>
      <c r="H20" s="178"/>
      <c r="I20" s="172"/>
      <c r="J20" s="321"/>
      <c r="K20" s="176"/>
    </row>
    <row r="21" spans="1:11" ht="11.25" customHeight="1">
      <c r="A21" s="169"/>
      <c r="B21" s="172"/>
      <c r="C21" s="185"/>
      <c r="D21" s="174"/>
      <c r="E21" s="186"/>
      <c r="F21" s="172"/>
      <c r="G21" s="185"/>
      <c r="H21" s="172"/>
      <c r="I21" s="186"/>
      <c r="J21" s="321"/>
      <c r="K21" s="176"/>
    </row>
    <row r="22" spans="1:11">
      <c r="A22" s="169" t="s">
        <v>107</v>
      </c>
      <c r="B22" s="170"/>
      <c r="C22" s="175">
        <v>-659350</v>
      </c>
      <c r="D22" s="174"/>
      <c r="E22" s="175">
        <f>E13+E15</f>
        <v>316427</v>
      </c>
      <c r="F22" s="175"/>
      <c r="G22" s="175">
        <v>2736086</v>
      </c>
      <c r="H22" s="178"/>
      <c r="I22" s="175">
        <f>I13+I15</f>
        <v>728249</v>
      </c>
      <c r="J22" s="321"/>
      <c r="K22" s="176"/>
    </row>
    <row r="23" spans="1:11" ht="5.0999999999999996" customHeight="1">
      <c r="A23" s="169"/>
      <c r="B23" s="170"/>
      <c r="C23" s="175"/>
      <c r="D23" s="174"/>
      <c r="E23" s="175"/>
      <c r="F23" s="175"/>
      <c r="G23" s="175"/>
      <c r="H23" s="178"/>
      <c r="I23" s="175"/>
      <c r="J23" s="321"/>
      <c r="K23" s="176"/>
    </row>
    <row r="24" spans="1:11" ht="20.100000000000001" customHeight="1">
      <c r="A24" s="354" t="s">
        <v>22</v>
      </c>
      <c r="B24" s="354"/>
      <c r="C24" s="354"/>
      <c r="D24" s="354"/>
      <c r="E24" s="354"/>
      <c r="F24" s="354"/>
      <c r="G24" s="354"/>
      <c r="H24" s="354"/>
      <c r="I24" s="354"/>
    </row>
    <row r="25" spans="1:11">
      <c r="J25" s="154"/>
    </row>
  </sheetData>
  <mergeCells count="6">
    <mergeCell ref="A6:I6"/>
    <mergeCell ref="A7:I7"/>
    <mergeCell ref="A8:I8"/>
    <mergeCell ref="A24:I24"/>
    <mergeCell ref="E10:G10"/>
    <mergeCell ref="H10:I10"/>
  </mergeCells>
  <printOptions horizontalCentered="1"/>
  <pageMargins left="0.19685039370078741" right="0.15748031496062992" top="0.11811023622047245" bottom="0.11811023622047245" header="0" footer="0.39370078740157483"/>
  <pageSetup paperSize="9" scale="52" fitToWidth="0" fitToHeight="0" orientation="portrait" r:id="rId1"/>
  <headerFooter>
    <oddFooter>&amp;C_x000D_&amp;1#&amp;"Calibri"&amp;10&amp;K000000 (  X  ) Público    (   ) Interno  (   ) Setorial  (  ) Confidencial</oddFooter>
  </headerFooter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syncVertical="1" syncRef="A1" transitionEvaluation="1"/>
  <dimension ref="A1:N36"/>
  <sheetViews>
    <sheetView showGridLines="0" view="pageBreakPreview" zoomScaleNormal="90" zoomScaleSheetLayoutView="100" workbookViewId="0">
      <selection activeCell="T11" sqref="T11"/>
    </sheetView>
  </sheetViews>
  <sheetFormatPr defaultColWidth="9.42578125" defaultRowHeight="14.25"/>
  <cols>
    <col min="1" max="1" width="27.140625" style="187" bestFit="1" customWidth="1"/>
    <col min="2" max="2" width="7.7109375" style="187" customWidth="1"/>
    <col min="3" max="3" width="2.7109375" style="187" customWidth="1"/>
    <col min="4" max="4" width="19.140625" style="187" customWidth="1"/>
    <col min="5" max="5" width="2.7109375" style="187" customWidth="1"/>
    <col min="6" max="6" width="19.140625" style="187" customWidth="1"/>
    <col min="7" max="7" width="2.7109375" style="187" customWidth="1"/>
    <col min="8" max="8" width="19.140625" style="188" customWidth="1"/>
    <col min="9" max="9" width="2.7109375" style="188" customWidth="1"/>
    <col min="10" max="10" width="19.140625" style="188" customWidth="1"/>
    <col min="11" max="11" width="2.7109375" style="187" customWidth="1"/>
    <col min="12" max="12" width="19.140625" style="187" customWidth="1"/>
    <col min="13" max="13" width="2.7109375" style="187" customWidth="1"/>
    <col min="14" max="14" width="19.140625" style="188" customWidth="1"/>
    <col min="15" max="215" width="9.42578125" style="187"/>
    <col min="216" max="216" width="62.140625" style="187" customWidth="1"/>
    <col min="217" max="217" width="1" style="187" customWidth="1"/>
    <col min="218" max="218" width="18.28515625" style="187" customWidth="1"/>
    <col min="219" max="219" width="0.85546875" style="187" customWidth="1"/>
    <col min="220" max="220" width="15" style="187" customWidth="1"/>
    <col min="221" max="221" width="0.85546875" style="187" customWidth="1"/>
    <col min="222" max="222" width="16.140625" style="187" customWidth="1"/>
    <col min="223" max="223" width="0.85546875" style="187" customWidth="1"/>
    <col min="224" max="224" width="13.7109375" style="187" customWidth="1"/>
    <col min="225" max="225" width="0.85546875" style="187" customWidth="1"/>
    <col min="226" max="226" width="16.28515625" style="187" customWidth="1"/>
    <col min="227" max="227" width="0.85546875" style="187" customWidth="1"/>
    <col min="228" max="228" width="15" style="187" customWidth="1"/>
    <col min="229" max="229" width="1.42578125" style="187" customWidth="1"/>
    <col min="230" max="230" width="14.42578125" style="187" bestFit="1" customWidth="1"/>
    <col min="231" max="231" width="2.42578125" style="187" customWidth="1"/>
    <col min="232" max="232" width="13.85546875" style="187" customWidth="1"/>
    <col min="233" max="233" width="2.42578125" style="187" customWidth="1"/>
    <col min="234" max="234" width="16.42578125" style="187" customWidth="1"/>
    <col min="235" max="235" width="0.85546875" style="187" customWidth="1"/>
    <col min="236" max="236" width="15.7109375" style="187" bestFit="1" customWidth="1"/>
    <col min="237" max="237" width="1.42578125" style="187" customWidth="1"/>
    <col min="238" max="238" width="16.7109375" style="187" customWidth="1"/>
    <col min="239" max="239" width="1.140625" style="187" customWidth="1"/>
    <col min="240" max="240" width="20.28515625" style="187" customWidth="1"/>
    <col min="241" max="241" width="0.85546875" style="187" customWidth="1"/>
    <col min="242" max="242" width="19.7109375" style="187" customWidth="1"/>
    <col min="243" max="243" width="0.7109375" style="187" customWidth="1"/>
    <col min="244" max="244" width="18.28515625" style="187" customWidth="1"/>
    <col min="245" max="245" width="1.140625" style="187" customWidth="1"/>
    <col min="246" max="246" width="17.42578125" style="187" customWidth="1"/>
    <col min="247" max="247" width="1" style="187" customWidth="1"/>
    <col min="248" max="248" width="19.28515625" style="187" customWidth="1"/>
    <col min="249" max="249" width="9.42578125" style="187" customWidth="1"/>
    <col min="250" max="250" width="14.28515625" style="187" customWidth="1"/>
    <col min="251" max="251" width="9.42578125" style="187" customWidth="1"/>
    <col min="252" max="252" width="14.28515625" style="187" customWidth="1"/>
    <col min="253" max="16384" width="9.42578125" style="187"/>
  </cols>
  <sheetData>
    <row r="1" spans="1:14" ht="14.1" customHeight="1"/>
    <row r="2" spans="1:14" ht="14.1" customHeight="1">
      <c r="L2" s="188"/>
    </row>
    <row r="3" spans="1:14" ht="14.1" customHeight="1"/>
    <row r="4" spans="1:14" ht="14.1" customHeight="1"/>
    <row r="5" spans="1:14" ht="14.1" customHeight="1"/>
    <row r="6" spans="1:14" ht="14.1" customHeight="1">
      <c r="A6" s="359" t="s">
        <v>0</v>
      </c>
      <c r="B6" s="359"/>
      <c r="C6" s="359"/>
      <c r="D6" s="359"/>
      <c r="E6" s="359"/>
      <c r="F6" s="359"/>
      <c r="G6" s="359"/>
      <c r="H6" s="359"/>
      <c r="I6" s="359"/>
      <c r="J6" s="359"/>
      <c r="K6" s="359"/>
      <c r="L6" s="359"/>
      <c r="M6" s="359"/>
      <c r="N6" s="359"/>
    </row>
    <row r="7" spans="1:14" ht="36" customHeight="1">
      <c r="A7" s="360" t="s">
        <v>108</v>
      </c>
      <c r="B7" s="360"/>
      <c r="C7" s="360"/>
      <c r="D7" s="360"/>
      <c r="E7" s="360"/>
      <c r="F7" s="360"/>
      <c r="G7" s="360"/>
      <c r="H7" s="360"/>
      <c r="I7" s="360"/>
      <c r="J7" s="360"/>
      <c r="K7" s="360"/>
      <c r="L7" s="360"/>
      <c r="M7" s="360"/>
      <c r="N7" s="360"/>
    </row>
    <row r="8" spans="1:14" ht="14.1" customHeight="1">
      <c r="A8" s="361" t="s">
        <v>2</v>
      </c>
      <c r="B8" s="361"/>
      <c r="C8" s="361"/>
      <c r="D8" s="361"/>
      <c r="E8" s="361"/>
      <c r="F8" s="361"/>
      <c r="G8" s="361"/>
      <c r="H8" s="361"/>
      <c r="I8" s="361"/>
      <c r="J8" s="361"/>
      <c r="K8" s="361"/>
      <c r="L8" s="361"/>
      <c r="M8" s="361"/>
      <c r="N8" s="361"/>
    </row>
    <row r="9" spans="1:14" ht="14.1" customHeight="1">
      <c r="D9" s="286"/>
      <c r="E9" s="286"/>
      <c r="F9" s="286"/>
      <c r="G9" s="286"/>
      <c r="H9" s="287"/>
      <c r="I9" s="287"/>
      <c r="J9" s="287"/>
      <c r="K9" s="286"/>
      <c r="L9" s="286"/>
      <c r="M9" s="286"/>
      <c r="N9" s="287"/>
    </row>
    <row r="10" spans="1:14" ht="14.1" customHeight="1">
      <c r="D10" s="288"/>
      <c r="E10" s="288"/>
      <c r="F10" s="288"/>
      <c r="G10" s="288"/>
      <c r="H10" s="289"/>
      <c r="I10" s="289"/>
      <c r="J10" s="289"/>
      <c r="K10" s="189"/>
      <c r="L10" s="189"/>
      <c r="M10" s="290"/>
      <c r="N10" s="291"/>
    </row>
    <row r="11" spans="1:14" ht="42.75">
      <c r="B11" s="292" t="s">
        <v>4</v>
      </c>
      <c r="D11" s="362" t="s">
        <v>109</v>
      </c>
      <c r="E11" s="362"/>
      <c r="F11" s="362"/>
      <c r="G11" s="362"/>
      <c r="H11" s="292" t="s">
        <v>110</v>
      </c>
      <c r="I11" s="292"/>
      <c r="J11" s="292" t="s">
        <v>111</v>
      </c>
      <c r="K11" s="190"/>
      <c r="L11" s="293" t="s">
        <v>112</v>
      </c>
      <c r="M11" s="293"/>
      <c r="N11" s="292" t="s">
        <v>113</v>
      </c>
    </row>
    <row r="12" spans="1:14" s="189" customFormat="1">
      <c r="D12" s="294" t="s">
        <v>114</v>
      </c>
      <c r="E12" s="293"/>
      <c r="F12" s="294" t="s">
        <v>115</v>
      </c>
      <c r="G12" s="293"/>
      <c r="H12" s="294"/>
      <c r="I12" s="293"/>
      <c r="J12" s="294"/>
      <c r="K12" s="293"/>
      <c r="L12" s="294"/>
      <c r="M12" s="295"/>
      <c r="N12" s="294"/>
    </row>
    <row r="13" spans="1:14" s="189" customFormat="1">
      <c r="A13" s="296"/>
      <c r="B13" s="296"/>
      <c r="C13" s="296"/>
      <c r="D13" s="296"/>
      <c r="E13" s="296"/>
      <c r="F13" s="296"/>
      <c r="G13" s="296"/>
      <c r="H13" s="296"/>
      <c r="I13" s="296"/>
      <c r="J13" s="296"/>
      <c r="K13" s="296"/>
      <c r="L13" s="296"/>
      <c r="M13" s="296"/>
      <c r="N13" s="296"/>
    </row>
    <row r="14" spans="1:14" s="189" customFormat="1">
      <c r="A14" s="191" t="s">
        <v>116</v>
      </c>
      <c r="B14" s="191"/>
      <c r="C14" s="192"/>
      <c r="D14" s="193">
        <v>8493036</v>
      </c>
      <c r="E14" s="191"/>
      <c r="F14" s="193">
        <v>0</v>
      </c>
      <c r="G14" s="191"/>
      <c r="H14" s="193">
        <v>0</v>
      </c>
      <c r="I14" s="191"/>
      <c r="J14" s="193">
        <v>-4639264</v>
      </c>
      <c r="K14" s="191"/>
      <c r="L14" s="193">
        <v>-1283690</v>
      </c>
      <c r="M14" s="191"/>
      <c r="N14" s="193">
        <f>D14+F14+H14+J14+L14</f>
        <v>2570082</v>
      </c>
    </row>
    <row r="15" spans="1:14" ht="13.5" customHeight="1" thickTop="1">
      <c r="A15" s="195" t="s">
        <v>117</v>
      </c>
      <c r="B15" s="285"/>
      <c r="C15" s="164"/>
      <c r="D15" s="164">
        <v>7029308</v>
      </c>
      <c r="E15" s="164"/>
      <c r="F15" s="164">
        <v>-28388</v>
      </c>
      <c r="G15" s="164"/>
      <c r="H15" s="164">
        <v>2703021</v>
      </c>
      <c r="I15" s="164"/>
      <c r="J15" s="164">
        <v>0</v>
      </c>
      <c r="K15" s="164"/>
      <c r="L15" s="164">
        <v>0</v>
      </c>
      <c r="M15" s="164"/>
      <c r="N15" s="164">
        <f>D15+F15+H15+J15+L15</f>
        <v>9703941</v>
      </c>
    </row>
    <row r="16" spans="1:14" ht="13.5" customHeight="1">
      <c r="A16" s="325" t="s">
        <v>118</v>
      </c>
      <c r="B16" s="324"/>
      <c r="C16" s="192"/>
      <c r="D16" s="192">
        <v>0</v>
      </c>
      <c r="E16" s="192"/>
      <c r="F16" s="192">
        <v>0</v>
      </c>
      <c r="G16" s="192"/>
      <c r="H16" s="192">
        <f>-H15</f>
        <v>-2703021</v>
      </c>
      <c r="I16" s="192"/>
      <c r="J16" s="192">
        <v>0</v>
      </c>
      <c r="K16" s="192"/>
      <c r="L16" s="192">
        <v>0</v>
      </c>
      <c r="M16" s="192"/>
      <c r="N16" s="192">
        <f>D16+F16+H16+J16+L16</f>
        <v>-2703021</v>
      </c>
    </row>
    <row r="17" spans="1:14" s="189" customFormat="1">
      <c r="A17" s="184" t="s">
        <v>119</v>
      </c>
      <c r="B17" s="307"/>
      <c r="C17" s="184"/>
      <c r="D17" s="307">
        <v>0</v>
      </c>
      <c r="E17" s="307"/>
      <c r="F17" s="307">
        <v>0</v>
      </c>
      <c r="G17" s="307"/>
      <c r="H17" s="307">
        <v>0</v>
      </c>
      <c r="I17" s="307"/>
      <c r="J17" s="307">
        <v>0</v>
      </c>
      <c r="K17" s="307"/>
      <c r="L17" s="184">
        <v>698427</v>
      </c>
      <c r="M17" s="307"/>
      <c r="N17" s="164">
        <f>D17+F17+H17+J17+L17</f>
        <v>698427</v>
      </c>
    </row>
    <row r="18" spans="1:14" s="189" customFormat="1" ht="13.5" customHeight="1">
      <c r="A18" s="325" t="s">
        <v>120</v>
      </c>
      <c r="B18" s="325"/>
      <c r="C18" s="326"/>
      <c r="D18" s="192">
        <v>0</v>
      </c>
      <c r="E18" s="192"/>
      <c r="F18" s="192">
        <v>0</v>
      </c>
      <c r="G18" s="192"/>
      <c r="H18" s="192">
        <v>0</v>
      </c>
      <c r="I18" s="192"/>
      <c r="J18" s="192">
        <v>29822</v>
      </c>
      <c r="K18" s="192"/>
      <c r="L18" s="192">
        <v>0</v>
      </c>
      <c r="M18" s="192"/>
      <c r="N18" s="192">
        <f>D18+F18+H18+J18+L18</f>
        <v>29822</v>
      </c>
    </row>
    <row r="19" spans="1:14" s="189" customFormat="1" ht="13.5" customHeight="1" thickBot="1">
      <c r="A19" s="327" t="s">
        <v>121</v>
      </c>
      <c r="B19" s="327"/>
      <c r="C19" s="328"/>
      <c r="D19" s="329">
        <f>SUM(D14:D18)</f>
        <v>15522344</v>
      </c>
      <c r="E19" s="327"/>
      <c r="F19" s="329">
        <f>SUM(F14:F18)</f>
        <v>-28388</v>
      </c>
      <c r="G19" s="327"/>
      <c r="H19" s="329">
        <f>SUM(H14:H18)</f>
        <v>0</v>
      </c>
      <c r="I19" s="327"/>
      <c r="J19" s="329">
        <f>SUM(J14:J18)</f>
        <v>-4609442</v>
      </c>
      <c r="K19" s="327"/>
      <c r="L19" s="329">
        <f>SUM(L14:L18)</f>
        <v>-585263</v>
      </c>
      <c r="M19" s="327"/>
      <c r="N19" s="329">
        <f>SUM(N14:N18)</f>
        <v>10299251</v>
      </c>
    </row>
    <row r="20" spans="1:14" s="189" customFormat="1" ht="13.5" customHeight="1" thickTop="1">
      <c r="A20" s="184"/>
      <c r="B20" s="184"/>
      <c r="C20" s="184"/>
      <c r="D20" s="184"/>
      <c r="E20" s="184"/>
      <c r="F20" s="184"/>
      <c r="G20" s="184"/>
      <c r="H20" s="184"/>
      <c r="I20" s="184"/>
      <c r="J20" s="184"/>
      <c r="K20" s="184"/>
      <c r="L20" s="184"/>
      <c r="M20" s="184"/>
      <c r="N20" s="184"/>
    </row>
    <row r="21" spans="1:14" ht="13.5" customHeight="1" thickBot="1">
      <c r="A21" s="194" t="s">
        <v>121</v>
      </c>
      <c r="B21" s="194"/>
      <c r="C21" s="195"/>
      <c r="D21" s="196">
        <v>15522344</v>
      </c>
      <c r="E21" s="194"/>
      <c r="F21" s="196">
        <v>-28388</v>
      </c>
      <c r="G21" s="194"/>
      <c r="H21" s="196">
        <f>SUM(H13:H20)</f>
        <v>0</v>
      </c>
      <c r="I21" s="194"/>
      <c r="J21" s="196">
        <v>-4609442</v>
      </c>
      <c r="K21" s="194"/>
      <c r="L21" s="196">
        <v>-585263</v>
      </c>
      <c r="M21" s="194"/>
      <c r="N21" s="193">
        <f>D21+F21+H21+J21+L21</f>
        <v>10299251</v>
      </c>
    </row>
    <row r="22" spans="1:14" ht="13.5" customHeight="1" thickTop="1">
      <c r="A22" s="195" t="s">
        <v>119</v>
      </c>
      <c r="B22" s="285"/>
      <c r="C22" s="164"/>
      <c r="D22" s="164">
        <v>0</v>
      </c>
      <c r="E22" s="164"/>
      <c r="F22" s="164">
        <v>0</v>
      </c>
      <c r="G22" s="164"/>
      <c r="H22" s="164">
        <v>0</v>
      </c>
      <c r="I22" s="164"/>
      <c r="J22" s="164">
        <v>0</v>
      </c>
      <c r="K22" s="164"/>
      <c r="L22" s="164">
        <v>-1772</v>
      </c>
      <c r="M22" s="164"/>
      <c r="N22" s="164">
        <f>D22+F22+H22+J22+L22</f>
        <v>-1772</v>
      </c>
    </row>
    <row r="23" spans="1:14">
      <c r="A23" s="195" t="s">
        <v>120</v>
      </c>
      <c r="B23" s="195"/>
      <c r="C23" s="197"/>
      <c r="D23" s="164">
        <v>0</v>
      </c>
      <c r="E23" s="164"/>
      <c r="F23" s="164">
        <v>0</v>
      </c>
      <c r="G23" s="164"/>
      <c r="H23" s="164">
        <v>0</v>
      </c>
      <c r="I23" s="164"/>
      <c r="J23" s="164">
        <v>318199</v>
      </c>
      <c r="K23" s="164"/>
      <c r="L23" s="164">
        <v>0</v>
      </c>
      <c r="M23" s="164"/>
      <c r="N23" s="164">
        <f>D23+F23+H23+J23+L23</f>
        <v>318199</v>
      </c>
    </row>
    <row r="24" spans="1:14" ht="13.5" customHeight="1" thickBot="1">
      <c r="A24" s="198" t="s">
        <v>122</v>
      </c>
      <c r="B24" s="198"/>
      <c r="C24" s="164"/>
      <c r="D24" s="199">
        <f>SUM(D21:D23)</f>
        <v>15522344</v>
      </c>
      <c r="E24" s="198"/>
      <c r="F24" s="199">
        <f>SUM(F21:F23)</f>
        <v>-28388</v>
      </c>
      <c r="G24" s="198"/>
      <c r="H24" s="199">
        <f>SUM(H21:H23)</f>
        <v>0</v>
      </c>
      <c r="I24" s="198"/>
      <c r="J24" s="199">
        <f>SUM(J21:J23)</f>
        <v>-4291243</v>
      </c>
      <c r="K24" s="198"/>
      <c r="L24" s="199">
        <f>SUM(L21:L23)</f>
        <v>-587035</v>
      </c>
      <c r="M24" s="198"/>
      <c r="N24" s="199">
        <f>SUM(N21:N23)</f>
        <v>10615678</v>
      </c>
    </row>
    <row r="25" spans="1:14" ht="5.0999999999999996" customHeight="1" thickTop="1">
      <c r="A25" s="336"/>
      <c r="B25" s="336"/>
      <c r="C25" s="337"/>
      <c r="D25" s="338"/>
      <c r="E25" s="338"/>
      <c r="F25" s="338"/>
      <c r="G25" s="338"/>
      <c r="H25" s="338"/>
      <c r="I25" s="338"/>
      <c r="J25" s="338"/>
      <c r="K25" s="338"/>
      <c r="L25" s="338"/>
      <c r="M25" s="338"/>
      <c r="N25" s="338"/>
    </row>
    <row r="26" spans="1:14" s="200" customFormat="1" ht="20.100000000000001" customHeight="1">
      <c r="A26" s="363" t="s">
        <v>22</v>
      </c>
      <c r="B26" s="363"/>
      <c r="C26" s="363"/>
      <c r="D26" s="363"/>
      <c r="E26" s="363"/>
      <c r="F26" s="363"/>
      <c r="G26" s="363"/>
      <c r="H26" s="363"/>
      <c r="I26" s="363"/>
      <c r="J26" s="363"/>
      <c r="K26" s="363"/>
      <c r="L26" s="363"/>
      <c r="M26" s="363"/>
      <c r="N26" s="363"/>
    </row>
    <row r="27" spans="1:14" s="200" customFormat="1">
      <c r="D27" s="201">
        <f>(D24+F24)-'PASSIVO '!E51</f>
        <v>0</v>
      </c>
      <c r="E27" s="201"/>
      <c r="F27" s="201"/>
      <c r="G27" s="201"/>
      <c r="H27" s="201"/>
      <c r="I27" s="201"/>
      <c r="J27" s="201">
        <f>J24-'PASSIVO '!E52</f>
        <v>0</v>
      </c>
      <c r="K27" s="201"/>
      <c r="L27" s="201">
        <f>L24-'PASSIVO '!E53</f>
        <v>0</v>
      </c>
      <c r="M27" s="201"/>
      <c r="N27" s="201">
        <f>N24-'PASSIVO '!E55</f>
        <v>0</v>
      </c>
    </row>
    <row r="28" spans="1:14">
      <c r="D28" s="164">
        <f>(D21+F21)-'PASSIVO '!G51</f>
        <v>0</v>
      </c>
      <c r="E28" s="164"/>
      <c r="F28" s="164"/>
      <c r="G28" s="164"/>
      <c r="H28" s="164"/>
      <c r="I28" s="164"/>
      <c r="J28" s="164"/>
      <c r="K28" s="164"/>
      <c r="L28" s="164"/>
      <c r="M28" s="164"/>
      <c r="N28" s="164"/>
    </row>
    <row r="29" spans="1:14">
      <c r="D29" s="164">
        <f>D21-D19</f>
        <v>0</v>
      </c>
      <c r="E29" s="164"/>
      <c r="F29" s="164">
        <f>F21-F19</f>
        <v>0</v>
      </c>
      <c r="G29" s="164"/>
      <c r="H29" s="164">
        <f>H21-H19</f>
        <v>0</v>
      </c>
      <c r="I29" s="164"/>
      <c r="J29" s="164">
        <f t="shared" ref="J29:N29" si="0">J21-J19</f>
        <v>0</v>
      </c>
      <c r="K29" s="164"/>
      <c r="L29" s="164">
        <f t="shared" si="0"/>
        <v>0</v>
      </c>
      <c r="M29" s="164"/>
      <c r="N29" s="164">
        <f t="shared" si="0"/>
        <v>0</v>
      </c>
    </row>
    <row r="30" spans="1:14">
      <c r="A30" s="32"/>
      <c r="B30" s="32"/>
      <c r="C30" s="32"/>
      <c r="D30" s="32"/>
      <c r="E30" s="92"/>
      <c r="L30" s="164"/>
    </row>
    <row r="31" spans="1:14">
      <c r="A31" s="32"/>
      <c r="B31" s="32"/>
      <c r="C31" s="32"/>
      <c r="D31" s="32"/>
      <c r="E31" s="92"/>
    </row>
    <row r="32" spans="1:14">
      <c r="A32" s="32"/>
      <c r="B32" s="32"/>
      <c r="C32" s="32"/>
      <c r="D32" s="297"/>
      <c r="E32" s="92"/>
    </row>
    <row r="33" spans="1:14">
      <c r="A33" s="32"/>
      <c r="B33" s="32"/>
      <c r="C33" s="32"/>
      <c r="D33" s="297"/>
      <c r="E33" s="92"/>
    </row>
    <row r="34" spans="1:14">
      <c r="A34" s="32"/>
      <c r="B34" s="32"/>
      <c r="C34" s="32"/>
      <c r="D34" s="32"/>
      <c r="E34" s="92"/>
      <c r="J34" s="32"/>
      <c r="K34" s="32"/>
      <c r="L34" s="32"/>
      <c r="M34" s="32"/>
      <c r="N34" s="32"/>
    </row>
    <row r="35" spans="1:14">
      <c r="A35" s="32"/>
      <c r="B35" s="32"/>
      <c r="C35" s="32"/>
      <c r="D35" s="32"/>
      <c r="E35" s="92"/>
    </row>
    <row r="36" spans="1:14">
      <c r="A36" s="32"/>
      <c r="B36" s="32"/>
      <c r="C36" s="32"/>
      <c r="D36" s="32"/>
      <c r="E36" s="92"/>
    </row>
  </sheetData>
  <mergeCells count="5">
    <mergeCell ref="A6:N6"/>
    <mergeCell ref="A7:N7"/>
    <mergeCell ref="A8:N8"/>
    <mergeCell ref="D11:G11"/>
    <mergeCell ref="A26:N26"/>
  </mergeCells>
  <printOptions horizontalCentered="1"/>
  <pageMargins left="0.19685039370078741" right="0.15748031496062992" top="0.11811023622047245" bottom="0.39370078740157483" header="0" footer="0.39370078740157483"/>
  <pageSetup paperSize="9" scale="70" fitToWidth="0" fitToHeight="0" orientation="landscape" r:id="rId1"/>
  <headerFooter alignWithMargins="0">
    <oddFooter>&amp;C_x000D_&amp;1#&amp;"Calibri"&amp;10&amp;K000000 (  X  ) Público    (   ) Interno  (   ) Setorial  (  ) Confidencial</oddFooter>
  </headerFooter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autoPageBreaks="0"/>
  </sheetPr>
  <dimension ref="A4:J1017"/>
  <sheetViews>
    <sheetView showGridLines="0" view="pageBreakPreview" zoomScaleNormal="110" zoomScaleSheetLayoutView="100" workbookViewId="0">
      <selection activeCell="L9" sqref="L9"/>
    </sheetView>
  </sheetViews>
  <sheetFormatPr defaultColWidth="9.140625" defaultRowHeight="15" customHeight="1"/>
  <cols>
    <col min="1" max="1" width="71.42578125" style="202" customWidth="1"/>
    <col min="2" max="2" width="2.7109375" style="203" customWidth="1"/>
    <col min="3" max="3" width="20.5703125" style="202" customWidth="1"/>
    <col min="4" max="4" width="2.7109375" style="202" customWidth="1"/>
    <col min="5" max="5" width="20.5703125" style="202" customWidth="1"/>
    <col min="6" max="7" width="9.140625" style="202"/>
    <col min="8" max="8" width="13.140625" style="202" bestFit="1" customWidth="1"/>
    <col min="9" max="16384" width="9.140625" style="202"/>
  </cols>
  <sheetData>
    <row r="4" spans="1:5" ht="15" customHeight="1">
      <c r="B4" s="6"/>
    </row>
    <row r="5" spans="1:5" ht="15" customHeight="1">
      <c r="A5" s="204"/>
      <c r="B5" s="205"/>
      <c r="C5" s="206"/>
      <c r="D5" s="206"/>
      <c r="E5" s="206"/>
    </row>
    <row r="6" spans="1:5" s="207" customFormat="1" ht="15" customHeight="1">
      <c r="A6" s="339" t="s">
        <v>0</v>
      </c>
      <c r="B6" s="339"/>
      <c r="C6" s="339"/>
      <c r="D6" s="339"/>
      <c r="E6" s="339"/>
    </row>
    <row r="7" spans="1:5" ht="15" customHeight="1">
      <c r="A7" s="369" t="s">
        <v>123</v>
      </c>
      <c r="B7" s="369"/>
      <c r="C7" s="369"/>
      <c r="D7" s="369"/>
      <c r="E7" s="369"/>
    </row>
    <row r="8" spans="1:5" s="208" customFormat="1" ht="15" customHeight="1">
      <c r="A8" s="367" t="s">
        <v>2</v>
      </c>
      <c r="B8" s="368"/>
      <c r="C8" s="368"/>
      <c r="D8" s="368"/>
      <c r="E8" s="368"/>
    </row>
    <row r="9" spans="1:5" ht="15" customHeight="1">
      <c r="A9" s="366"/>
      <c r="B9" s="366"/>
      <c r="C9" s="366"/>
      <c r="D9" s="366"/>
      <c r="E9" s="366"/>
    </row>
    <row r="10" spans="1:5" s="209" customFormat="1" ht="15" customHeight="1">
      <c r="B10" s="210"/>
      <c r="C10" s="365"/>
      <c r="D10" s="365"/>
      <c r="E10" s="365"/>
    </row>
    <row r="11" spans="1:5" ht="15" customHeight="1">
      <c r="B11" s="211"/>
      <c r="C11" s="99" t="s">
        <v>5</v>
      </c>
      <c r="D11" s="212"/>
      <c r="E11" s="101" t="s">
        <v>6</v>
      </c>
    </row>
    <row r="12" spans="1:5" ht="15" customHeight="1">
      <c r="A12" s="213" t="s">
        <v>124</v>
      </c>
      <c r="B12" s="214"/>
      <c r="C12" s="215"/>
      <c r="D12" s="215"/>
      <c r="E12" s="215"/>
    </row>
    <row r="13" spans="1:5" ht="15" customHeight="1">
      <c r="A13" s="208"/>
      <c r="B13" s="214"/>
      <c r="C13" s="216"/>
      <c r="D13" s="216"/>
      <c r="E13" s="216"/>
    </row>
    <row r="14" spans="1:5" ht="15" customHeight="1">
      <c r="A14" s="217" t="s">
        <v>125</v>
      </c>
      <c r="B14" s="214"/>
      <c r="C14" s="218">
        <v>587662</v>
      </c>
      <c r="D14" s="218"/>
      <c r="E14" s="218">
        <f>RESULTADO!E76</f>
        <v>283051</v>
      </c>
    </row>
    <row r="15" spans="1:5" ht="15" customHeight="1">
      <c r="A15" s="208"/>
      <c r="B15" s="214"/>
      <c r="C15" s="216"/>
      <c r="D15" s="216"/>
      <c r="E15" s="216"/>
    </row>
    <row r="16" spans="1:5" ht="15" customHeight="1">
      <c r="A16" s="219" t="s">
        <v>126</v>
      </c>
      <c r="B16" s="220"/>
      <c r="C16" s="216"/>
      <c r="D16" s="216"/>
      <c r="E16" s="216"/>
    </row>
    <row r="17" spans="1:5" ht="15" customHeight="1">
      <c r="A17" s="221" t="s">
        <v>127</v>
      </c>
      <c r="B17" s="213"/>
      <c r="C17" s="216">
        <v>415472</v>
      </c>
      <c r="D17" s="216"/>
      <c r="E17" s="216">
        <v>585921</v>
      </c>
    </row>
    <row r="18" spans="1:5" ht="15" customHeight="1">
      <c r="A18" s="221" t="s">
        <v>128</v>
      </c>
      <c r="B18" s="213"/>
      <c r="C18" s="216">
        <v>3770</v>
      </c>
      <c r="D18" s="216"/>
      <c r="E18" s="216">
        <v>-49159</v>
      </c>
    </row>
    <row r="19" spans="1:5" ht="15" customHeight="1">
      <c r="A19" s="221" t="s">
        <v>129</v>
      </c>
      <c r="B19" s="213"/>
      <c r="C19" s="216">
        <v>5261</v>
      </c>
      <c r="D19" s="216"/>
      <c r="E19" s="216">
        <v>8676</v>
      </c>
    </row>
    <row r="20" spans="1:5" ht="15" customHeight="1">
      <c r="A20" s="221" t="s">
        <v>130</v>
      </c>
      <c r="B20" s="330"/>
      <c r="C20" s="331">
        <v>4258</v>
      </c>
      <c r="D20" s="331"/>
      <c r="E20" s="331">
        <v>0</v>
      </c>
    </row>
    <row r="21" spans="1:5" ht="15" customHeight="1">
      <c r="A21" s="221" t="s">
        <v>131</v>
      </c>
      <c r="B21" s="213"/>
      <c r="C21" s="216">
        <v>14378</v>
      </c>
      <c r="D21" s="216"/>
      <c r="E21" s="216">
        <f>838-1</f>
        <v>837</v>
      </c>
    </row>
    <row r="22" spans="1:5" ht="15" customHeight="1">
      <c r="A22" s="221" t="s">
        <v>132</v>
      </c>
      <c r="B22" s="213"/>
      <c r="C22" s="216">
        <v>544989</v>
      </c>
      <c r="D22" s="216"/>
      <c r="E22" s="216">
        <v>500676</v>
      </c>
    </row>
    <row r="23" spans="1:5" ht="15" customHeight="1">
      <c r="A23" s="221" t="s">
        <v>133</v>
      </c>
      <c r="B23" s="213"/>
      <c r="C23" s="216">
        <v>4127</v>
      </c>
      <c r="D23" s="216"/>
      <c r="E23" s="216">
        <v>44911</v>
      </c>
    </row>
    <row r="24" spans="1:5" ht="15" customHeight="1">
      <c r="A24" s="221" t="s">
        <v>134</v>
      </c>
      <c r="B24" s="213"/>
      <c r="C24" s="216">
        <v>-40372</v>
      </c>
      <c r="D24" s="216"/>
      <c r="E24" s="216">
        <v>-71081</v>
      </c>
    </row>
    <row r="25" spans="1:5" ht="15" customHeight="1">
      <c r="A25" s="221" t="s">
        <v>135</v>
      </c>
      <c r="B25" s="213"/>
      <c r="C25" s="216">
        <v>0</v>
      </c>
      <c r="D25" s="216"/>
      <c r="E25" s="216">
        <v>132373</v>
      </c>
    </row>
    <row r="26" spans="1:5" ht="15" customHeight="1">
      <c r="A26" s="221" t="s">
        <v>136</v>
      </c>
      <c r="B26" s="213"/>
      <c r="C26" s="216">
        <v>44330</v>
      </c>
      <c r="D26" s="216"/>
      <c r="E26" s="216">
        <v>42349</v>
      </c>
    </row>
    <row r="27" spans="1:5" ht="15" customHeight="1">
      <c r="A27" s="221" t="s">
        <v>137</v>
      </c>
      <c r="B27" s="213"/>
      <c r="C27" s="216">
        <v>476146</v>
      </c>
      <c r="D27" s="216"/>
      <c r="E27" s="216">
        <v>506176</v>
      </c>
    </row>
    <row r="28" spans="1:5" ht="15" customHeight="1">
      <c r="A28" s="222" t="s">
        <v>138</v>
      </c>
      <c r="B28" s="213"/>
      <c r="C28" s="216">
        <v>-332280</v>
      </c>
      <c r="D28" s="216"/>
      <c r="E28" s="216">
        <v>-138028</v>
      </c>
    </row>
    <row r="29" spans="1:5" ht="15" customHeight="1">
      <c r="A29" s="222" t="s">
        <v>139</v>
      </c>
      <c r="B29" s="213"/>
      <c r="C29" s="223">
        <v>-207060</v>
      </c>
      <c r="D29" s="223"/>
      <c r="E29" s="223">
        <v>-244113</v>
      </c>
    </row>
    <row r="30" spans="1:5" ht="15" customHeight="1">
      <c r="A30" s="221" t="s">
        <v>140</v>
      </c>
      <c r="B30" s="213"/>
      <c r="C30" s="216">
        <v>79388</v>
      </c>
      <c r="D30" s="216"/>
      <c r="E30" s="216">
        <v>170533</v>
      </c>
    </row>
    <row r="31" spans="1:5" ht="15" customHeight="1">
      <c r="A31" s="221" t="s">
        <v>141</v>
      </c>
      <c r="B31" s="213"/>
      <c r="C31" s="216">
        <v>-1011</v>
      </c>
      <c r="D31" s="216"/>
      <c r="E31" s="216">
        <v>-7876</v>
      </c>
    </row>
    <row r="32" spans="1:5" ht="15" customHeight="1">
      <c r="A32" s="221" t="s">
        <v>142</v>
      </c>
      <c r="B32" s="213"/>
      <c r="C32" s="216">
        <v>-296</v>
      </c>
      <c r="D32" s="216"/>
      <c r="E32" s="216">
        <v>-353</v>
      </c>
    </row>
    <row r="33" spans="1:5" ht="15" customHeight="1">
      <c r="A33" s="221" t="s">
        <v>143</v>
      </c>
      <c r="B33" s="213"/>
      <c r="C33" s="216">
        <v>12411</v>
      </c>
      <c r="D33" s="216"/>
      <c r="E33" s="216">
        <v>-8222</v>
      </c>
    </row>
    <row r="34" spans="1:5" ht="15" customHeight="1">
      <c r="A34" s="222" t="s">
        <v>144</v>
      </c>
      <c r="B34" s="213"/>
      <c r="C34" s="216">
        <v>244905</v>
      </c>
      <c r="D34" s="216"/>
      <c r="E34" s="216">
        <v>245513</v>
      </c>
    </row>
    <row r="35" spans="1:5" ht="15" customHeight="1">
      <c r="A35" s="222" t="s">
        <v>145</v>
      </c>
      <c r="B35" s="213"/>
      <c r="C35" s="216">
        <v>5791</v>
      </c>
      <c r="D35" s="216"/>
      <c r="E35" s="216">
        <v>3321</v>
      </c>
    </row>
    <row r="36" spans="1:5" ht="15" hidden="1" customHeight="1">
      <c r="A36" s="221" t="s">
        <v>146</v>
      </c>
      <c r="B36" s="213"/>
      <c r="C36" s="216"/>
      <c r="D36" s="216"/>
      <c r="E36" s="216"/>
    </row>
    <row r="37" spans="1:5" ht="15" customHeight="1">
      <c r="A37" s="224"/>
      <c r="B37" s="213"/>
      <c r="C37" s="225">
        <f>SUM(C14:C36)</f>
        <v>1861869</v>
      </c>
      <c r="D37" s="216"/>
      <c r="E37" s="225">
        <f>SUM(E14:E36)</f>
        <v>2005505</v>
      </c>
    </row>
    <row r="38" spans="1:5" ht="15" customHeight="1">
      <c r="A38" s="224"/>
      <c r="B38" s="213"/>
      <c r="C38" s="216"/>
      <c r="D38" s="216"/>
      <c r="E38" s="216"/>
    </row>
    <row r="39" spans="1:5" ht="15" customHeight="1">
      <c r="A39" s="226" t="s">
        <v>147</v>
      </c>
      <c r="B39" s="213"/>
      <c r="C39" s="216"/>
      <c r="D39" s="216"/>
      <c r="E39" s="216"/>
    </row>
    <row r="40" spans="1:5" ht="15" customHeight="1">
      <c r="A40" s="224" t="s">
        <v>148</v>
      </c>
      <c r="B40" s="213"/>
      <c r="C40" s="216">
        <v>47611</v>
      </c>
      <c r="D40" s="216"/>
      <c r="E40" s="216">
        <v>-194840</v>
      </c>
    </row>
    <row r="41" spans="1:5" ht="15" customHeight="1">
      <c r="A41" s="224" t="s">
        <v>149</v>
      </c>
      <c r="B41" s="213"/>
      <c r="C41" s="216">
        <v>-867187</v>
      </c>
      <c r="D41" s="216"/>
      <c r="E41" s="216">
        <v>-1093101</v>
      </c>
    </row>
    <row r="42" spans="1:5" ht="15" customHeight="1">
      <c r="A42" s="224" t="s">
        <v>150</v>
      </c>
      <c r="B42" s="213"/>
      <c r="C42" s="216">
        <v>-17961</v>
      </c>
      <c r="D42" s="216"/>
      <c r="E42" s="216">
        <v>-13689</v>
      </c>
    </row>
    <row r="43" spans="1:5" ht="15" customHeight="1">
      <c r="A43" s="227" t="s">
        <v>151</v>
      </c>
      <c r="B43" s="213"/>
      <c r="C43" s="223">
        <v>-400471</v>
      </c>
      <c r="D43" s="223"/>
      <c r="E43" s="223">
        <v>-1795</v>
      </c>
    </row>
    <row r="44" spans="1:5" ht="15" customHeight="1">
      <c r="A44" s="224" t="s">
        <v>152</v>
      </c>
      <c r="B44" s="213"/>
      <c r="C44" s="216">
        <v>-6161</v>
      </c>
      <c r="D44" s="216"/>
      <c r="E44" s="216">
        <v>-1875</v>
      </c>
    </row>
    <row r="45" spans="1:5" ht="15" customHeight="1">
      <c r="A45" s="224" t="s">
        <v>153</v>
      </c>
      <c r="B45" s="213"/>
      <c r="C45" s="216">
        <v>879</v>
      </c>
      <c r="D45" s="216"/>
      <c r="E45" s="216">
        <v>14043</v>
      </c>
    </row>
    <row r="46" spans="1:5" ht="15" customHeight="1">
      <c r="B46" s="213"/>
      <c r="C46" s="225">
        <f>SUM(C40:C45)</f>
        <v>-1243290</v>
      </c>
      <c r="D46" s="216"/>
      <c r="E46" s="225">
        <f>SUM(E40:E45)</f>
        <v>-1291257</v>
      </c>
    </row>
    <row r="47" spans="1:5" ht="15" customHeight="1">
      <c r="A47" s="226" t="s">
        <v>154</v>
      </c>
      <c r="B47" s="213"/>
      <c r="C47" s="216"/>
      <c r="D47" s="216"/>
      <c r="E47" s="216"/>
    </row>
    <row r="48" spans="1:5" ht="15" customHeight="1">
      <c r="A48" s="224" t="s">
        <v>155</v>
      </c>
      <c r="B48" s="213"/>
      <c r="C48" s="216">
        <v>-170032</v>
      </c>
      <c r="D48" s="216"/>
      <c r="E48" s="216">
        <v>280659</v>
      </c>
    </row>
    <row r="49" spans="1:6" ht="15" customHeight="1">
      <c r="A49" s="227" t="s">
        <v>156</v>
      </c>
      <c r="B49" s="228"/>
      <c r="C49" s="223">
        <v>-63385</v>
      </c>
      <c r="D49" s="223"/>
      <c r="E49" s="223">
        <v>-13695</v>
      </c>
    </row>
    <row r="50" spans="1:6" ht="15" customHeight="1">
      <c r="A50" s="224" t="s">
        <v>157</v>
      </c>
      <c r="B50" s="228"/>
      <c r="C50" s="216">
        <v>165060</v>
      </c>
      <c r="D50" s="216"/>
      <c r="E50" s="216">
        <v>109622</v>
      </c>
    </row>
    <row r="51" spans="1:6" ht="15" customHeight="1">
      <c r="A51" s="224" t="s">
        <v>158</v>
      </c>
      <c r="B51" s="228"/>
      <c r="C51" s="216">
        <v>17472</v>
      </c>
      <c r="D51" s="216"/>
      <c r="E51" s="216">
        <v>142496</v>
      </c>
    </row>
    <row r="52" spans="1:6" ht="15" hidden="1" customHeight="1">
      <c r="A52" s="224" t="s">
        <v>159</v>
      </c>
      <c r="B52" s="228"/>
      <c r="C52" s="216"/>
      <c r="D52" s="216"/>
      <c r="E52" s="216"/>
    </row>
    <row r="53" spans="1:6" ht="15" customHeight="1">
      <c r="A53" s="224" t="s">
        <v>153</v>
      </c>
      <c r="B53" s="213"/>
      <c r="C53" s="216">
        <v>178968</v>
      </c>
      <c r="D53" s="216"/>
      <c r="E53" s="216">
        <v>-162399</v>
      </c>
    </row>
    <row r="54" spans="1:6" ht="15" customHeight="1">
      <c r="B54" s="213"/>
      <c r="C54" s="225">
        <f>SUM(C48:C53)</f>
        <v>128083</v>
      </c>
      <c r="D54" s="216"/>
      <c r="E54" s="225">
        <f>SUM(E48:E53)</f>
        <v>356683</v>
      </c>
    </row>
    <row r="55" spans="1:6" ht="15" customHeight="1">
      <c r="B55" s="213"/>
      <c r="C55" s="216"/>
      <c r="D55" s="216"/>
      <c r="E55" s="216"/>
    </row>
    <row r="56" spans="1:6" ht="15" customHeight="1">
      <c r="A56" s="229" t="s">
        <v>227</v>
      </c>
      <c r="B56" s="213"/>
      <c r="C56" s="230">
        <f>C54+C46+C37</f>
        <v>746662</v>
      </c>
      <c r="D56" s="218"/>
      <c r="E56" s="230">
        <f>E54+E46+E37</f>
        <v>1070931</v>
      </c>
    </row>
    <row r="57" spans="1:6" ht="15" customHeight="1">
      <c r="B57" s="213"/>
      <c r="C57" s="216"/>
      <c r="D57" s="216"/>
      <c r="E57" s="216"/>
    </row>
    <row r="58" spans="1:6" ht="15" customHeight="1">
      <c r="A58" s="224" t="s">
        <v>160</v>
      </c>
      <c r="B58" s="213"/>
      <c r="C58" s="216">
        <v>-480914</v>
      </c>
      <c r="D58" s="216"/>
      <c r="E58" s="216">
        <v>-494385</v>
      </c>
    </row>
    <row r="59" spans="1:6" ht="15" hidden="1" customHeight="1">
      <c r="A59" s="224" t="s">
        <v>161</v>
      </c>
      <c r="B59" s="228"/>
      <c r="C59" s="216"/>
      <c r="D59" s="216"/>
      <c r="E59" s="216"/>
      <c r="F59" s="239"/>
    </row>
    <row r="60" spans="1:6" ht="15" hidden="1" customHeight="1">
      <c r="A60" s="224" t="s">
        <v>162</v>
      </c>
      <c r="B60" s="228"/>
      <c r="C60" s="216"/>
      <c r="D60" s="216"/>
      <c r="E60" s="216"/>
    </row>
    <row r="61" spans="1:6" ht="15" customHeight="1">
      <c r="A61" s="227" t="s">
        <v>163</v>
      </c>
      <c r="B61" s="213"/>
      <c r="C61" s="216">
        <v>-32066</v>
      </c>
      <c r="D61" s="216"/>
      <c r="E61" s="216">
        <v>-30125</v>
      </c>
    </row>
    <row r="62" spans="1:6" ht="15" customHeight="1">
      <c r="A62" s="227" t="s">
        <v>164</v>
      </c>
      <c r="B62" s="213"/>
      <c r="C62" s="216">
        <v>-357633</v>
      </c>
      <c r="D62" s="216"/>
      <c r="E62" s="216">
        <v>-175444</v>
      </c>
    </row>
    <row r="63" spans="1:6" ht="15" customHeight="1">
      <c r="A63" s="224" t="s">
        <v>165</v>
      </c>
      <c r="B63" s="213"/>
      <c r="C63" s="216">
        <v>-5673</v>
      </c>
      <c r="D63" s="216"/>
      <c r="E63" s="216">
        <v>-5442</v>
      </c>
    </row>
    <row r="64" spans="1:6" ht="15" customHeight="1">
      <c r="B64" s="213"/>
      <c r="C64" s="216"/>
      <c r="D64" s="216"/>
      <c r="E64" s="216"/>
    </row>
    <row r="65" spans="1:5" ht="15" customHeight="1" thickBot="1">
      <c r="A65" s="231" t="s">
        <v>166</v>
      </c>
      <c r="B65" s="213"/>
      <c r="C65" s="232">
        <f>C37+C46+C54+SUM(C58:C64)</f>
        <v>-129624</v>
      </c>
      <c r="D65" s="233"/>
      <c r="E65" s="232">
        <f>E37+E46+E54+SUM(E58:E64)</f>
        <v>365535</v>
      </c>
    </row>
    <row r="66" spans="1:5" ht="15" customHeight="1" thickTop="1">
      <c r="B66" s="213"/>
      <c r="C66" s="216"/>
      <c r="D66" s="216"/>
      <c r="E66" s="216"/>
    </row>
    <row r="67" spans="1:5" ht="15" customHeight="1">
      <c r="A67" s="213" t="s">
        <v>167</v>
      </c>
      <c r="B67" s="213"/>
      <c r="C67" s="216"/>
      <c r="D67" s="216"/>
      <c r="E67" s="216"/>
    </row>
    <row r="68" spans="1:5" ht="15" customHeight="1">
      <c r="B68" s="213"/>
      <c r="C68" s="216"/>
      <c r="D68" s="216"/>
      <c r="E68" s="216"/>
    </row>
    <row r="69" spans="1:5" ht="15" customHeight="1">
      <c r="A69" s="227" t="s">
        <v>168</v>
      </c>
      <c r="B69" s="213"/>
      <c r="C69" s="216">
        <v>1652</v>
      </c>
      <c r="D69" s="216"/>
      <c r="E69" s="216">
        <v>93666</v>
      </c>
    </row>
    <row r="70" spans="1:5" ht="15" customHeight="1">
      <c r="A70" s="227" t="s">
        <v>169</v>
      </c>
      <c r="B70" s="213"/>
      <c r="C70" s="216">
        <v>-380498</v>
      </c>
      <c r="D70" s="216"/>
      <c r="E70" s="216">
        <v>-339915</v>
      </c>
    </row>
    <row r="71" spans="1:5" ht="15" hidden="1" customHeight="1">
      <c r="A71" s="224" t="s">
        <v>170</v>
      </c>
      <c r="B71" s="228"/>
      <c r="C71" s="216">
        <v>0</v>
      </c>
      <c r="D71" s="216"/>
      <c r="E71" s="216">
        <v>0</v>
      </c>
    </row>
    <row r="72" spans="1:5" ht="15" customHeight="1">
      <c r="A72" s="224" t="s">
        <v>171</v>
      </c>
      <c r="B72" s="213"/>
      <c r="C72" s="216">
        <v>0</v>
      </c>
      <c r="D72" s="216"/>
      <c r="E72" s="216">
        <v>3554523</v>
      </c>
    </row>
    <row r="73" spans="1:5" ht="15" customHeight="1">
      <c r="B73" s="213"/>
      <c r="C73" s="216"/>
      <c r="D73" s="216"/>
      <c r="E73" s="216"/>
    </row>
    <row r="74" spans="1:5" ht="15" customHeight="1" thickBot="1">
      <c r="A74" s="231" t="s">
        <v>228</v>
      </c>
      <c r="B74" s="213"/>
      <c r="C74" s="234">
        <f>SUM(C69:C73)</f>
        <v>-378846</v>
      </c>
      <c r="D74" s="218"/>
      <c r="E74" s="234">
        <f>SUM(E69:E73)</f>
        <v>3308274</v>
      </c>
    </row>
    <row r="75" spans="1:5" ht="15" customHeight="1" thickTop="1">
      <c r="B75" s="213"/>
      <c r="C75" s="216"/>
      <c r="D75" s="216"/>
      <c r="E75" s="216"/>
    </row>
    <row r="76" spans="1:5" ht="15" customHeight="1">
      <c r="A76" s="213" t="s">
        <v>172</v>
      </c>
      <c r="B76" s="213"/>
      <c r="C76" s="218"/>
      <c r="D76" s="218"/>
      <c r="E76" s="218"/>
    </row>
    <row r="77" spans="1:5" ht="15" customHeight="1">
      <c r="B77" s="213"/>
      <c r="C77" s="216"/>
      <c r="D77" s="216"/>
      <c r="E77" s="216"/>
    </row>
    <row r="78" spans="1:5" ht="15" customHeight="1">
      <c r="A78" s="224" t="s">
        <v>173</v>
      </c>
      <c r="B78" s="213"/>
      <c r="C78" s="216">
        <v>-1388324</v>
      </c>
      <c r="D78" s="216"/>
      <c r="E78" s="216">
        <v>-1459540</v>
      </c>
    </row>
    <row r="79" spans="1:5" ht="15" customHeight="1">
      <c r="A79" s="224" t="s">
        <v>174</v>
      </c>
      <c r="B79" s="213"/>
      <c r="C79" s="216">
        <v>-2744</v>
      </c>
      <c r="D79" s="216"/>
      <c r="E79" s="216">
        <v>-26481</v>
      </c>
    </row>
    <row r="80" spans="1:5" ht="15" customHeight="1">
      <c r="A80" s="224" t="s">
        <v>175</v>
      </c>
      <c r="B80" s="213"/>
      <c r="C80" s="216">
        <v>-1758510</v>
      </c>
      <c r="D80" s="216"/>
      <c r="E80" s="216">
        <v>-5957080</v>
      </c>
    </row>
    <row r="81" spans="1:5" ht="15" customHeight="1">
      <c r="A81" s="224" t="s">
        <v>176</v>
      </c>
      <c r="B81" s="213"/>
      <c r="C81" s="216">
        <v>3654951</v>
      </c>
      <c r="D81" s="216"/>
      <c r="E81" s="216">
        <v>3791249</v>
      </c>
    </row>
    <row r="82" spans="1:5" ht="15" customHeight="1" thickBot="1">
      <c r="A82" s="231" t="s">
        <v>229</v>
      </c>
      <c r="B82" s="213"/>
      <c r="C82" s="232">
        <f>SUM(C78:C81)</f>
        <v>505373</v>
      </c>
      <c r="D82" s="233"/>
      <c r="E82" s="232">
        <f>SUM(E78:E81)</f>
        <v>-3651852</v>
      </c>
    </row>
    <row r="83" spans="1:5" ht="15" customHeight="1" thickTop="1">
      <c r="B83" s="213"/>
      <c r="C83" s="216"/>
      <c r="D83" s="216"/>
      <c r="E83" s="216"/>
    </row>
    <row r="84" spans="1:5" ht="15" customHeight="1" thickBot="1">
      <c r="A84" s="235" t="s">
        <v>177</v>
      </c>
      <c r="B84" s="213"/>
      <c r="C84" s="236">
        <f>C82+C74+C65</f>
        <v>-3097</v>
      </c>
      <c r="D84" s="218"/>
      <c r="E84" s="236">
        <f>E82+E74+E65</f>
        <v>21957</v>
      </c>
    </row>
    <row r="85" spans="1:5" ht="15" customHeight="1" thickTop="1">
      <c r="A85" s="224"/>
      <c r="B85" s="213"/>
      <c r="C85" s="216"/>
      <c r="D85" s="216"/>
      <c r="E85" s="216"/>
    </row>
    <row r="86" spans="1:5" ht="15" customHeight="1">
      <c r="A86" s="310" t="s">
        <v>178</v>
      </c>
      <c r="B86" s="213"/>
      <c r="C86" s="216"/>
      <c r="D86" s="216"/>
      <c r="E86" s="216"/>
    </row>
    <row r="87" spans="1:5" ht="15" hidden="1" customHeight="1">
      <c r="A87" s="224" t="s">
        <v>149</v>
      </c>
      <c r="B87" s="213"/>
      <c r="C87" s="216">
        <v>0</v>
      </c>
      <c r="D87" s="216"/>
      <c r="E87" s="216">
        <v>0</v>
      </c>
    </row>
    <row r="88" spans="1:5" ht="15" hidden="1" customHeight="1">
      <c r="A88" s="224" t="s">
        <v>179</v>
      </c>
      <c r="B88" s="213"/>
      <c r="C88" s="216">
        <v>0</v>
      </c>
      <c r="D88" s="216"/>
      <c r="E88" s="216">
        <v>0</v>
      </c>
    </row>
    <row r="89" spans="1:5" ht="15" customHeight="1">
      <c r="A89" s="224" t="s">
        <v>180</v>
      </c>
      <c r="B89" s="213"/>
      <c r="C89" s="216">
        <v>3347</v>
      </c>
      <c r="D89" s="216"/>
      <c r="E89" s="216">
        <v>-862276</v>
      </c>
    </row>
    <row r="90" spans="1:5" ht="15" customHeight="1">
      <c r="A90" s="224" t="s">
        <v>181</v>
      </c>
      <c r="B90" s="213"/>
      <c r="C90" s="216">
        <v>-3347</v>
      </c>
      <c r="D90" s="216"/>
      <c r="E90" s="216">
        <v>862276</v>
      </c>
    </row>
    <row r="91" spans="1:5" ht="15" customHeight="1">
      <c r="A91" s="224" t="s">
        <v>182</v>
      </c>
      <c r="B91" s="213"/>
      <c r="C91" s="332" t="s">
        <v>183</v>
      </c>
      <c r="D91" s="216"/>
      <c r="E91" s="216">
        <f>-E92-E93</f>
        <v>-6149418</v>
      </c>
    </row>
    <row r="92" spans="1:5" ht="15" customHeight="1">
      <c r="A92" s="227" t="s">
        <v>184</v>
      </c>
      <c r="B92" s="213"/>
      <c r="C92" s="332" t="s">
        <v>183</v>
      </c>
      <c r="D92" s="216"/>
      <c r="E92" s="216">
        <v>3665520</v>
      </c>
    </row>
    <row r="93" spans="1:5" ht="15" customHeight="1">
      <c r="A93" s="224" t="s">
        <v>185</v>
      </c>
      <c r="B93" s="213"/>
      <c r="C93" s="332" t="s">
        <v>183</v>
      </c>
      <c r="D93" s="216"/>
      <c r="E93" s="216">
        <v>2483898</v>
      </c>
    </row>
    <row r="94" spans="1:5" ht="15" customHeight="1" thickBot="1">
      <c r="B94" s="213"/>
      <c r="C94" s="234">
        <f>SUM(C87:C93)</f>
        <v>0</v>
      </c>
      <c r="D94" s="218"/>
      <c r="E94" s="234">
        <f>SUM(E87:E93)</f>
        <v>0</v>
      </c>
    </row>
    <row r="95" spans="1:5" ht="15" customHeight="1" thickTop="1">
      <c r="B95" s="213"/>
      <c r="C95" s="216"/>
      <c r="D95" s="216"/>
      <c r="E95" s="216"/>
    </row>
    <row r="96" spans="1:5" ht="15" customHeight="1">
      <c r="A96" s="202" t="s">
        <v>186</v>
      </c>
      <c r="B96" s="237"/>
      <c r="C96" s="216">
        <v>32471</v>
      </c>
      <c r="D96" s="216"/>
      <c r="E96" s="216">
        <v>10514</v>
      </c>
    </row>
    <row r="97" spans="1:10" ht="15" customHeight="1">
      <c r="A97" s="202" t="s">
        <v>187</v>
      </c>
      <c r="B97" s="237"/>
      <c r="C97" s="216">
        <v>29374</v>
      </c>
      <c r="D97" s="216"/>
      <c r="E97" s="216">
        <v>32471</v>
      </c>
    </row>
    <row r="98" spans="1:10" ht="15" customHeight="1" thickBot="1">
      <c r="B98" s="235"/>
      <c r="C98" s="234">
        <f>C97-C96</f>
        <v>-3097</v>
      </c>
      <c r="D98" s="218"/>
      <c r="E98" s="234">
        <f>E97-E96</f>
        <v>21957</v>
      </c>
    </row>
    <row r="99" spans="1:10" ht="5.0999999999999996" customHeight="1" thickTop="1">
      <c r="B99" s="213"/>
      <c r="C99" s="216"/>
      <c r="D99" s="216"/>
      <c r="E99" s="216"/>
    </row>
    <row r="100" spans="1:10" s="216" customFormat="1" ht="20.100000000000001" customHeight="1">
      <c r="A100" s="364" t="s">
        <v>22</v>
      </c>
      <c r="B100" s="364"/>
      <c r="C100" s="364"/>
      <c r="D100" s="364"/>
      <c r="E100" s="364"/>
      <c r="F100" s="202"/>
      <c r="G100" s="202"/>
      <c r="H100" s="202"/>
      <c r="I100" s="202"/>
      <c r="J100" s="202"/>
    </row>
    <row r="101" spans="1:10" s="216" customFormat="1" ht="15" customHeight="1">
      <c r="A101" s="202"/>
      <c r="B101" s="203"/>
      <c r="F101" s="202"/>
      <c r="G101" s="202"/>
      <c r="H101" s="202"/>
      <c r="I101" s="202"/>
      <c r="J101" s="202"/>
    </row>
    <row r="102" spans="1:10" s="216" customFormat="1" ht="15" customHeight="1">
      <c r="A102" s="202"/>
      <c r="B102" s="203"/>
      <c r="F102" s="202"/>
      <c r="G102" s="202"/>
      <c r="H102" s="202"/>
      <c r="I102" s="202"/>
      <c r="J102" s="202"/>
    </row>
    <row r="103" spans="1:10" s="216" customFormat="1" ht="15" customHeight="1">
      <c r="A103" s="202"/>
      <c r="B103" s="203"/>
      <c r="C103" s="216">
        <f>C84-C98</f>
        <v>0</v>
      </c>
      <c r="E103" s="216">
        <f>E84-E98</f>
        <v>0</v>
      </c>
      <c r="F103" s="202"/>
      <c r="G103" s="202"/>
      <c r="H103" s="202"/>
      <c r="I103" s="202"/>
      <c r="J103" s="202"/>
    </row>
    <row r="104" spans="1:10" s="216" customFormat="1" ht="15" customHeight="1">
      <c r="A104" s="202"/>
      <c r="B104" s="203"/>
      <c r="F104" s="202"/>
      <c r="G104" s="202"/>
      <c r="H104" s="202"/>
      <c r="I104" s="202"/>
      <c r="J104" s="202"/>
    </row>
    <row r="105" spans="1:10" s="216" customFormat="1" ht="15" customHeight="1">
      <c r="A105" s="202"/>
      <c r="B105" s="203"/>
      <c r="F105" s="202"/>
      <c r="G105" s="202"/>
      <c r="H105" s="202"/>
      <c r="I105" s="202"/>
      <c r="J105" s="202"/>
    </row>
    <row r="106" spans="1:10" s="216" customFormat="1" ht="15" customHeight="1">
      <c r="A106" s="202"/>
      <c r="B106" s="203"/>
      <c r="F106" s="202"/>
      <c r="G106" s="202"/>
      <c r="H106" s="202"/>
      <c r="I106" s="202"/>
      <c r="J106" s="202"/>
    </row>
    <row r="107" spans="1:10" s="216" customFormat="1" ht="15" customHeight="1">
      <c r="A107" s="202"/>
      <c r="B107" s="203"/>
      <c r="F107" s="202"/>
      <c r="G107" s="202"/>
      <c r="H107" s="202"/>
      <c r="I107" s="202"/>
      <c r="J107" s="202"/>
    </row>
    <row r="108" spans="1:10" s="216" customFormat="1" ht="15" customHeight="1">
      <c r="A108" s="202"/>
      <c r="B108" s="203"/>
      <c r="F108" s="202"/>
      <c r="G108" s="202"/>
      <c r="H108" s="202"/>
      <c r="I108" s="202"/>
      <c r="J108" s="202"/>
    </row>
    <row r="109" spans="1:10" s="216" customFormat="1" ht="15" customHeight="1">
      <c r="A109" s="202"/>
      <c r="B109" s="203"/>
      <c r="F109" s="202"/>
      <c r="G109" s="202"/>
      <c r="H109" s="202"/>
      <c r="I109" s="202"/>
      <c r="J109" s="202"/>
    </row>
    <row r="110" spans="1:10" s="216" customFormat="1" ht="15" customHeight="1">
      <c r="A110" s="202"/>
      <c r="B110" s="203"/>
      <c r="F110" s="202"/>
      <c r="G110" s="202"/>
      <c r="H110" s="202"/>
      <c r="I110" s="202"/>
      <c r="J110" s="202"/>
    </row>
    <row r="111" spans="1:10" s="216" customFormat="1" ht="15" customHeight="1">
      <c r="A111" s="202"/>
      <c r="B111" s="203"/>
      <c r="F111" s="202"/>
      <c r="G111" s="202"/>
      <c r="H111" s="202"/>
      <c r="I111" s="202"/>
      <c r="J111" s="202"/>
    </row>
    <row r="112" spans="1:10" s="216" customFormat="1" ht="15" customHeight="1">
      <c r="A112" s="202"/>
      <c r="B112" s="203"/>
      <c r="F112" s="202"/>
      <c r="G112" s="202"/>
      <c r="H112" s="202"/>
      <c r="I112" s="202"/>
      <c r="J112" s="202"/>
    </row>
    <row r="113" spans="1:10" s="216" customFormat="1" ht="15" customHeight="1">
      <c r="A113" s="202"/>
      <c r="B113" s="203"/>
      <c r="F113" s="202"/>
      <c r="G113" s="202"/>
      <c r="H113" s="202"/>
      <c r="I113" s="202"/>
      <c r="J113" s="202"/>
    </row>
    <row r="114" spans="1:10" s="216" customFormat="1" ht="15" customHeight="1">
      <c r="A114" s="202"/>
      <c r="B114" s="203"/>
      <c r="F114" s="202"/>
      <c r="G114" s="202"/>
      <c r="H114" s="202"/>
      <c r="I114" s="202"/>
      <c r="J114" s="202"/>
    </row>
    <row r="115" spans="1:10" s="216" customFormat="1" ht="15" customHeight="1">
      <c r="A115" s="202"/>
      <c r="B115" s="203"/>
      <c r="F115" s="202"/>
      <c r="G115" s="202"/>
      <c r="H115" s="202"/>
      <c r="I115" s="202"/>
      <c r="J115" s="202"/>
    </row>
    <row r="116" spans="1:10" s="216" customFormat="1" ht="15" customHeight="1">
      <c r="A116" s="202"/>
      <c r="B116" s="203"/>
      <c r="F116" s="202"/>
      <c r="G116" s="202"/>
      <c r="H116" s="202"/>
      <c r="I116" s="202"/>
      <c r="J116" s="202"/>
    </row>
    <row r="117" spans="1:10" s="216" customFormat="1" ht="15" customHeight="1">
      <c r="A117" s="202"/>
      <c r="B117" s="203"/>
      <c r="F117" s="202"/>
      <c r="G117" s="202"/>
      <c r="H117" s="202"/>
      <c r="I117" s="202"/>
      <c r="J117" s="202"/>
    </row>
    <row r="118" spans="1:10" s="216" customFormat="1" ht="15" customHeight="1">
      <c r="A118" s="202"/>
      <c r="B118" s="203"/>
      <c r="F118" s="202"/>
      <c r="G118" s="202"/>
      <c r="H118" s="202"/>
      <c r="I118" s="202"/>
      <c r="J118" s="202"/>
    </row>
    <row r="119" spans="1:10" s="216" customFormat="1" ht="15" customHeight="1">
      <c r="A119" s="202"/>
      <c r="B119" s="203"/>
      <c r="F119" s="202"/>
      <c r="G119" s="202"/>
      <c r="H119" s="202"/>
      <c r="I119" s="202"/>
      <c r="J119" s="202"/>
    </row>
    <row r="120" spans="1:10" s="216" customFormat="1" ht="15" customHeight="1">
      <c r="A120" s="202"/>
      <c r="B120" s="203"/>
      <c r="F120" s="202"/>
      <c r="G120" s="202"/>
      <c r="H120" s="202"/>
      <c r="I120" s="202"/>
      <c r="J120" s="202"/>
    </row>
    <row r="121" spans="1:10" s="216" customFormat="1" ht="15" customHeight="1">
      <c r="A121" s="202"/>
      <c r="B121" s="203"/>
      <c r="F121" s="202"/>
      <c r="G121" s="202"/>
      <c r="H121" s="202"/>
      <c r="I121" s="202"/>
      <c r="J121" s="202"/>
    </row>
    <row r="122" spans="1:10" s="216" customFormat="1" ht="15" customHeight="1">
      <c r="A122" s="202"/>
      <c r="B122" s="203"/>
      <c r="F122" s="202"/>
      <c r="G122" s="202"/>
      <c r="H122" s="202"/>
      <c r="I122" s="202"/>
      <c r="J122" s="202"/>
    </row>
    <row r="123" spans="1:10" s="216" customFormat="1" ht="15" customHeight="1">
      <c r="A123" s="202"/>
      <c r="B123" s="203"/>
      <c r="F123" s="202"/>
      <c r="G123" s="202"/>
      <c r="H123" s="202"/>
      <c r="I123" s="202"/>
      <c r="J123" s="202"/>
    </row>
    <row r="124" spans="1:10" s="216" customFormat="1" ht="15" customHeight="1">
      <c r="A124" s="202"/>
      <c r="B124" s="203"/>
      <c r="F124" s="202"/>
      <c r="G124" s="202"/>
      <c r="H124" s="202"/>
      <c r="I124" s="202"/>
      <c r="J124" s="202"/>
    </row>
    <row r="125" spans="1:10" s="216" customFormat="1" ht="15" customHeight="1">
      <c r="A125" s="202"/>
      <c r="B125" s="203"/>
      <c r="F125" s="202"/>
      <c r="G125" s="202"/>
      <c r="H125" s="202"/>
      <c r="I125" s="202"/>
      <c r="J125" s="202"/>
    </row>
    <row r="126" spans="1:10" s="216" customFormat="1" ht="15" customHeight="1">
      <c r="A126" s="202"/>
      <c r="B126" s="203"/>
      <c r="F126" s="202"/>
      <c r="G126" s="202"/>
      <c r="H126" s="202"/>
      <c r="I126" s="202"/>
      <c r="J126" s="202"/>
    </row>
    <row r="127" spans="1:10" s="216" customFormat="1" ht="15" customHeight="1">
      <c r="A127" s="202"/>
      <c r="B127" s="203"/>
      <c r="F127" s="202"/>
      <c r="G127" s="202"/>
      <c r="H127" s="202"/>
      <c r="I127" s="202"/>
      <c r="J127" s="202"/>
    </row>
    <row r="128" spans="1:10" s="216" customFormat="1" ht="15" customHeight="1">
      <c r="A128" s="202"/>
      <c r="B128" s="203"/>
      <c r="F128" s="202"/>
      <c r="G128" s="202"/>
      <c r="H128" s="202"/>
      <c r="I128" s="202"/>
      <c r="J128" s="202"/>
    </row>
    <row r="129" spans="1:10" s="216" customFormat="1" ht="15" customHeight="1">
      <c r="A129" s="202"/>
      <c r="B129" s="203"/>
      <c r="F129" s="202"/>
      <c r="G129" s="202"/>
      <c r="H129" s="202"/>
      <c r="I129" s="202"/>
      <c r="J129" s="202"/>
    </row>
    <row r="130" spans="1:10" s="216" customFormat="1" ht="15" customHeight="1">
      <c r="A130" s="202"/>
      <c r="B130" s="203"/>
      <c r="F130" s="202"/>
      <c r="G130" s="202"/>
      <c r="H130" s="202"/>
      <c r="I130" s="202"/>
      <c r="J130" s="202"/>
    </row>
    <row r="131" spans="1:10" s="216" customFormat="1" ht="15" customHeight="1">
      <c r="A131" s="202"/>
      <c r="B131" s="203"/>
      <c r="F131" s="202"/>
      <c r="G131" s="202"/>
      <c r="H131" s="202"/>
      <c r="I131" s="202"/>
      <c r="J131" s="202"/>
    </row>
    <row r="132" spans="1:10" s="216" customFormat="1" ht="15" customHeight="1">
      <c r="A132" s="202"/>
      <c r="B132" s="203"/>
      <c r="F132" s="202"/>
      <c r="G132" s="202"/>
      <c r="H132" s="202"/>
      <c r="I132" s="202"/>
      <c r="J132" s="202"/>
    </row>
    <row r="133" spans="1:10" s="216" customFormat="1" ht="15" customHeight="1">
      <c r="A133" s="202"/>
      <c r="B133" s="203"/>
      <c r="F133" s="202"/>
      <c r="G133" s="202"/>
      <c r="H133" s="202"/>
      <c r="I133" s="202"/>
      <c r="J133" s="202"/>
    </row>
    <row r="134" spans="1:10" s="216" customFormat="1" ht="15" customHeight="1">
      <c r="A134" s="202"/>
      <c r="B134" s="203"/>
      <c r="F134" s="202"/>
      <c r="G134" s="202"/>
      <c r="H134" s="202"/>
      <c r="I134" s="202"/>
      <c r="J134" s="202"/>
    </row>
    <row r="135" spans="1:10" s="216" customFormat="1" ht="15" customHeight="1">
      <c r="A135" s="202"/>
      <c r="B135" s="203"/>
      <c r="F135" s="202"/>
      <c r="G135" s="202"/>
      <c r="H135" s="202"/>
      <c r="I135" s="202"/>
      <c r="J135" s="202"/>
    </row>
    <row r="136" spans="1:10" s="216" customFormat="1" ht="15" customHeight="1">
      <c r="A136" s="202"/>
      <c r="B136" s="203"/>
      <c r="F136" s="202"/>
      <c r="G136" s="202"/>
      <c r="H136" s="202"/>
      <c r="I136" s="202"/>
      <c r="J136" s="202"/>
    </row>
    <row r="137" spans="1:10" s="216" customFormat="1" ht="15" customHeight="1">
      <c r="A137" s="202"/>
      <c r="B137" s="203"/>
      <c r="F137" s="202"/>
      <c r="G137" s="202"/>
      <c r="H137" s="202"/>
      <c r="I137" s="202"/>
      <c r="J137" s="202"/>
    </row>
    <row r="138" spans="1:10" s="216" customFormat="1" ht="15" customHeight="1">
      <c r="A138" s="202"/>
      <c r="B138" s="203"/>
      <c r="F138" s="202"/>
      <c r="G138" s="202"/>
      <c r="H138" s="202"/>
      <c r="I138" s="202"/>
      <c r="J138" s="202"/>
    </row>
    <row r="139" spans="1:10" s="216" customFormat="1" ht="15" customHeight="1">
      <c r="A139" s="202"/>
      <c r="B139" s="203"/>
      <c r="F139" s="202"/>
      <c r="G139" s="202"/>
      <c r="H139" s="202"/>
      <c r="I139" s="202"/>
      <c r="J139" s="202"/>
    </row>
    <row r="140" spans="1:10" s="216" customFormat="1" ht="15" customHeight="1">
      <c r="A140" s="202"/>
      <c r="B140" s="203"/>
      <c r="F140" s="202"/>
      <c r="G140" s="202"/>
      <c r="H140" s="202"/>
      <c r="I140" s="202"/>
      <c r="J140" s="202"/>
    </row>
    <row r="141" spans="1:10" s="216" customFormat="1" ht="15" customHeight="1">
      <c r="A141" s="202"/>
      <c r="B141" s="203"/>
      <c r="F141" s="202"/>
      <c r="G141" s="202"/>
      <c r="H141" s="202"/>
      <c r="I141" s="202"/>
      <c r="J141" s="202"/>
    </row>
    <row r="142" spans="1:10" s="216" customFormat="1" ht="15" customHeight="1">
      <c r="A142" s="202"/>
      <c r="B142" s="203"/>
      <c r="F142" s="202"/>
      <c r="G142" s="202"/>
      <c r="H142" s="202"/>
      <c r="I142" s="202"/>
      <c r="J142" s="202"/>
    </row>
    <row r="143" spans="1:10" s="216" customFormat="1" ht="15" customHeight="1">
      <c r="A143" s="202"/>
      <c r="B143" s="203"/>
      <c r="F143" s="202"/>
      <c r="G143" s="202"/>
      <c r="H143" s="202"/>
      <c r="I143" s="202"/>
      <c r="J143" s="202"/>
    </row>
    <row r="144" spans="1:10" s="216" customFormat="1" ht="15" customHeight="1">
      <c r="A144" s="202"/>
      <c r="B144" s="203"/>
      <c r="F144" s="202"/>
      <c r="G144" s="202"/>
      <c r="H144" s="202"/>
      <c r="I144" s="202"/>
      <c r="J144" s="202"/>
    </row>
    <row r="145" spans="1:10" s="216" customFormat="1" ht="15" customHeight="1">
      <c r="A145" s="202"/>
      <c r="B145" s="203"/>
      <c r="F145" s="202"/>
      <c r="G145" s="202"/>
      <c r="H145" s="202"/>
      <c r="I145" s="202"/>
      <c r="J145" s="202"/>
    </row>
    <row r="146" spans="1:10" s="216" customFormat="1" ht="15" customHeight="1">
      <c r="A146" s="202"/>
      <c r="B146" s="203"/>
      <c r="F146" s="202"/>
      <c r="G146" s="202"/>
      <c r="H146" s="202"/>
      <c r="I146" s="202"/>
      <c r="J146" s="202"/>
    </row>
    <row r="147" spans="1:10" s="216" customFormat="1" ht="15" customHeight="1">
      <c r="A147" s="202"/>
      <c r="B147" s="203"/>
      <c r="F147" s="202"/>
      <c r="G147" s="202"/>
      <c r="H147" s="202"/>
      <c r="I147" s="202"/>
      <c r="J147" s="202"/>
    </row>
    <row r="148" spans="1:10" s="216" customFormat="1" ht="15" customHeight="1">
      <c r="A148" s="202"/>
      <c r="B148" s="203"/>
      <c r="F148" s="202"/>
      <c r="G148" s="202"/>
      <c r="H148" s="202"/>
      <c r="I148" s="202"/>
      <c r="J148" s="202"/>
    </row>
    <row r="149" spans="1:10" s="216" customFormat="1" ht="15" customHeight="1">
      <c r="A149" s="202"/>
      <c r="B149" s="203"/>
      <c r="F149" s="202"/>
      <c r="G149" s="202"/>
      <c r="H149" s="202"/>
      <c r="I149" s="202"/>
      <c r="J149" s="202"/>
    </row>
    <row r="150" spans="1:10" s="216" customFormat="1" ht="15" customHeight="1">
      <c r="A150" s="202"/>
      <c r="B150" s="203"/>
      <c r="F150" s="202"/>
      <c r="G150" s="202"/>
      <c r="H150" s="202"/>
      <c r="I150" s="202"/>
      <c r="J150" s="202"/>
    </row>
    <row r="151" spans="1:10" s="216" customFormat="1" ht="15" customHeight="1">
      <c r="A151" s="202"/>
      <c r="B151" s="203"/>
      <c r="F151" s="202"/>
      <c r="G151" s="202"/>
      <c r="H151" s="202"/>
      <c r="I151" s="202"/>
      <c r="J151" s="202"/>
    </row>
    <row r="152" spans="1:10" s="216" customFormat="1" ht="15" customHeight="1">
      <c r="A152" s="202"/>
      <c r="B152" s="203"/>
      <c r="F152" s="202"/>
      <c r="G152" s="202"/>
      <c r="H152" s="202"/>
      <c r="I152" s="202"/>
      <c r="J152" s="202"/>
    </row>
    <row r="153" spans="1:10" s="216" customFormat="1" ht="15" customHeight="1">
      <c r="A153" s="202"/>
      <c r="B153" s="203"/>
      <c r="F153" s="202"/>
      <c r="G153" s="202"/>
      <c r="H153" s="202"/>
      <c r="I153" s="202"/>
      <c r="J153" s="202"/>
    </row>
    <row r="154" spans="1:10" s="216" customFormat="1" ht="15" customHeight="1">
      <c r="A154" s="202"/>
      <c r="B154" s="203"/>
      <c r="F154" s="202"/>
      <c r="G154" s="202"/>
      <c r="H154" s="202"/>
      <c r="I154" s="202"/>
      <c r="J154" s="202"/>
    </row>
    <row r="155" spans="1:10" s="216" customFormat="1" ht="15" customHeight="1">
      <c r="A155" s="202"/>
      <c r="B155" s="203"/>
      <c r="F155" s="202"/>
      <c r="G155" s="202"/>
      <c r="H155" s="202"/>
      <c r="I155" s="202"/>
      <c r="J155" s="202"/>
    </row>
    <row r="156" spans="1:10" s="216" customFormat="1" ht="15" customHeight="1">
      <c r="A156" s="202"/>
      <c r="B156" s="203"/>
      <c r="F156" s="202"/>
      <c r="G156" s="202"/>
      <c r="H156" s="202"/>
      <c r="I156" s="202"/>
      <c r="J156" s="202"/>
    </row>
    <row r="157" spans="1:10" s="216" customFormat="1" ht="15" customHeight="1">
      <c r="A157" s="202"/>
      <c r="B157" s="203"/>
      <c r="F157" s="202"/>
      <c r="G157" s="202"/>
      <c r="H157" s="202"/>
      <c r="I157" s="202"/>
      <c r="J157" s="202"/>
    </row>
    <row r="158" spans="1:10" s="216" customFormat="1" ht="15" customHeight="1">
      <c r="A158" s="202"/>
      <c r="B158" s="203"/>
      <c r="F158" s="202"/>
      <c r="G158" s="202"/>
      <c r="H158" s="202"/>
      <c r="I158" s="202"/>
      <c r="J158" s="202"/>
    </row>
    <row r="159" spans="1:10" s="216" customFormat="1" ht="15" customHeight="1">
      <c r="A159" s="202"/>
      <c r="B159" s="203"/>
      <c r="F159" s="202"/>
      <c r="G159" s="202"/>
      <c r="H159" s="202"/>
      <c r="I159" s="202"/>
      <c r="J159" s="202"/>
    </row>
    <row r="160" spans="1:10" s="216" customFormat="1" ht="15" customHeight="1">
      <c r="A160" s="202"/>
      <c r="B160" s="203"/>
      <c r="F160" s="202"/>
      <c r="G160" s="202"/>
      <c r="H160" s="202"/>
      <c r="I160" s="202"/>
      <c r="J160" s="202"/>
    </row>
    <row r="161" spans="1:10" s="216" customFormat="1" ht="15" customHeight="1">
      <c r="A161" s="202"/>
      <c r="B161" s="203"/>
      <c r="F161" s="202"/>
      <c r="G161" s="202"/>
      <c r="H161" s="202"/>
      <c r="I161" s="202"/>
      <c r="J161" s="202"/>
    </row>
    <row r="162" spans="1:10" s="216" customFormat="1" ht="15" customHeight="1">
      <c r="A162" s="202"/>
      <c r="B162" s="203"/>
      <c r="F162" s="202"/>
      <c r="G162" s="202"/>
      <c r="H162" s="202"/>
      <c r="I162" s="202"/>
      <c r="J162" s="202"/>
    </row>
    <row r="163" spans="1:10" s="216" customFormat="1" ht="15" customHeight="1">
      <c r="A163" s="202"/>
      <c r="B163" s="203"/>
      <c r="F163" s="202"/>
      <c r="G163" s="202"/>
      <c r="H163" s="202"/>
      <c r="I163" s="202"/>
      <c r="J163" s="202"/>
    </row>
    <row r="164" spans="1:10" s="216" customFormat="1" ht="15" customHeight="1">
      <c r="A164" s="202"/>
      <c r="B164" s="203"/>
      <c r="F164" s="202"/>
      <c r="G164" s="202"/>
      <c r="H164" s="202"/>
      <c r="I164" s="202"/>
      <c r="J164" s="202"/>
    </row>
    <row r="165" spans="1:10" s="216" customFormat="1" ht="15" customHeight="1">
      <c r="A165" s="202"/>
      <c r="B165" s="203"/>
      <c r="F165" s="202"/>
      <c r="G165" s="202"/>
      <c r="H165" s="202"/>
      <c r="I165" s="202"/>
      <c r="J165" s="202"/>
    </row>
    <row r="166" spans="1:10" s="216" customFormat="1" ht="15" customHeight="1">
      <c r="A166" s="202"/>
      <c r="B166" s="203"/>
      <c r="F166" s="202"/>
      <c r="G166" s="202"/>
      <c r="H166" s="202"/>
      <c r="I166" s="202"/>
      <c r="J166" s="202"/>
    </row>
    <row r="167" spans="1:10" s="216" customFormat="1" ht="15" customHeight="1">
      <c r="A167" s="202"/>
      <c r="B167" s="203"/>
      <c r="F167" s="202"/>
      <c r="G167" s="202"/>
      <c r="H167" s="202"/>
      <c r="I167" s="202"/>
      <c r="J167" s="202"/>
    </row>
    <row r="168" spans="1:10" s="216" customFormat="1" ht="15" customHeight="1">
      <c r="A168" s="202"/>
      <c r="B168" s="203"/>
      <c r="F168" s="202"/>
      <c r="G168" s="202"/>
      <c r="H168" s="202"/>
      <c r="I168" s="202"/>
      <c r="J168" s="202"/>
    </row>
    <row r="169" spans="1:10" s="216" customFormat="1" ht="15" customHeight="1">
      <c r="A169" s="202"/>
      <c r="B169" s="203"/>
      <c r="F169" s="202"/>
      <c r="G169" s="202"/>
      <c r="H169" s="202"/>
      <c r="I169" s="202"/>
      <c r="J169" s="202"/>
    </row>
    <row r="170" spans="1:10" s="216" customFormat="1" ht="15" customHeight="1">
      <c r="A170" s="202"/>
      <c r="B170" s="203"/>
      <c r="F170" s="202"/>
      <c r="G170" s="202"/>
      <c r="H170" s="202"/>
      <c r="I170" s="202"/>
      <c r="J170" s="202"/>
    </row>
    <row r="171" spans="1:10" s="216" customFormat="1" ht="15" customHeight="1">
      <c r="A171" s="202"/>
      <c r="B171" s="203"/>
      <c r="F171" s="202"/>
      <c r="G171" s="202"/>
      <c r="H171" s="202"/>
      <c r="I171" s="202"/>
      <c r="J171" s="202"/>
    </row>
    <row r="172" spans="1:10" s="216" customFormat="1" ht="15" customHeight="1">
      <c r="A172" s="202"/>
      <c r="B172" s="203"/>
      <c r="F172" s="202"/>
      <c r="G172" s="202"/>
      <c r="H172" s="202"/>
      <c r="I172" s="202"/>
      <c r="J172" s="202"/>
    </row>
    <row r="173" spans="1:10" s="216" customFormat="1" ht="15" customHeight="1">
      <c r="A173" s="202"/>
      <c r="B173" s="203"/>
      <c r="F173" s="202"/>
      <c r="G173" s="202"/>
      <c r="H173" s="202"/>
      <c r="I173" s="202"/>
      <c r="J173" s="202"/>
    </row>
    <row r="174" spans="1:10" s="216" customFormat="1" ht="15" customHeight="1">
      <c r="A174" s="202"/>
      <c r="B174" s="203"/>
      <c r="F174" s="202"/>
      <c r="G174" s="202"/>
      <c r="H174" s="202"/>
      <c r="I174" s="202"/>
      <c r="J174" s="202"/>
    </row>
    <row r="175" spans="1:10" s="216" customFormat="1" ht="15" customHeight="1">
      <c r="A175" s="202"/>
      <c r="B175" s="203"/>
      <c r="F175" s="202"/>
      <c r="G175" s="202"/>
      <c r="H175" s="202"/>
      <c r="I175" s="202"/>
      <c r="J175" s="202"/>
    </row>
    <row r="176" spans="1:10" s="216" customFormat="1" ht="15" customHeight="1">
      <c r="A176" s="202"/>
      <c r="B176" s="203"/>
      <c r="F176" s="202"/>
      <c r="G176" s="202"/>
      <c r="H176" s="202"/>
      <c r="I176" s="202"/>
      <c r="J176" s="202"/>
    </row>
    <row r="177" spans="1:10" s="216" customFormat="1" ht="15" customHeight="1">
      <c r="A177" s="202"/>
      <c r="B177" s="203"/>
      <c r="F177" s="202"/>
      <c r="G177" s="202"/>
      <c r="H177" s="202"/>
      <c r="I177" s="202"/>
      <c r="J177" s="202"/>
    </row>
    <row r="178" spans="1:10" s="216" customFormat="1" ht="15" customHeight="1">
      <c r="A178" s="202"/>
      <c r="B178" s="203"/>
      <c r="F178" s="202"/>
      <c r="G178" s="202"/>
      <c r="H178" s="202"/>
      <c r="I178" s="202"/>
      <c r="J178" s="202"/>
    </row>
    <row r="179" spans="1:10" s="216" customFormat="1" ht="15" customHeight="1">
      <c r="A179" s="202"/>
      <c r="B179" s="203"/>
      <c r="F179" s="202"/>
      <c r="G179" s="202"/>
      <c r="H179" s="202"/>
      <c r="I179" s="202"/>
      <c r="J179" s="202"/>
    </row>
    <row r="180" spans="1:10" s="216" customFormat="1" ht="15" customHeight="1">
      <c r="A180" s="202"/>
      <c r="B180" s="203"/>
      <c r="F180" s="202"/>
      <c r="G180" s="202"/>
      <c r="H180" s="202"/>
      <c r="I180" s="202"/>
      <c r="J180" s="202"/>
    </row>
    <row r="181" spans="1:10" s="216" customFormat="1" ht="15" customHeight="1">
      <c r="A181" s="202"/>
      <c r="B181" s="203"/>
      <c r="F181" s="202"/>
      <c r="G181" s="202"/>
      <c r="H181" s="202"/>
      <c r="I181" s="202"/>
      <c r="J181" s="202"/>
    </row>
    <row r="182" spans="1:10" s="216" customFormat="1" ht="15" customHeight="1">
      <c r="A182" s="202"/>
      <c r="B182" s="203"/>
      <c r="F182" s="202"/>
      <c r="G182" s="202"/>
      <c r="H182" s="202"/>
      <c r="I182" s="202"/>
      <c r="J182" s="202"/>
    </row>
    <row r="183" spans="1:10" s="216" customFormat="1" ht="15" customHeight="1">
      <c r="A183" s="202"/>
      <c r="B183" s="203"/>
      <c r="F183" s="202"/>
      <c r="G183" s="202"/>
      <c r="H183" s="202"/>
      <c r="I183" s="202"/>
      <c r="J183" s="202"/>
    </row>
    <row r="184" spans="1:10" s="216" customFormat="1" ht="15" customHeight="1">
      <c r="A184" s="202"/>
      <c r="B184" s="203"/>
      <c r="F184" s="202"/>
      <c r="G184" s="202"/>
      <c r="H184" s="202"/>
      <c r="I184" s="202"/>
      <c r="J184" s="202"/>
    </row>
    <row r="185" spans="1:10" s="216" customFormat="1" ht="15" customHeight="1">
      <c r="A185" s="202"/>
      <c r="B185" s="203"/>
      <c r="F185" s="202"/>
      <c r="G185" s="202"/>
      <c r="H185" s="202"/>
      <c r="I185" s="202"/>
      <c r="J185" s="202"/>
    </row>
    <row r="186" spans="1:10" s="216" customFormat="1" ht="15" customHeight="1">
      <c r="A186" s="202"/>
      <c r="B186" s="203"/>
      <c r="F186" s="202"/>
      <c r="G186" s="202"/>
      <c r="H186" s="202"/>
      <c r="I186" s="202"/>
      <c r="J186" s="202"/>
    </row>
    <row r="187" spans="1:10" s="216" customFormat="1" ht="15" customHeight="1">
      <c r="A187" s="202"/>
      <c r="B187" s="203"/>
      <c r="F187" s="202"/>
      <c r="G187" s="202"/>
      <c r="H187" s="202"/>
      <c r="I187" s="202"/>
      <c r="J187" s="202"/>
    </row>
    <row r="188" spans="1:10" s="216" customFormat="1" ht="15" customHeight="1">
      <c r="A188" s="202"/>
      <c r="B188" s="203"/>
      <c r="F188" s="202"/>
      <c r="G188" s="202"/>
      <c r="H188" s="202"/>
      <c r="I188" s="202"/>
      <c r="J188" s="202"/>
    </row>
    <row r="189" spans="1:10" s="216" customFormat="1" ht="15" customHeight="1">
      <c r="A189" s="202"/>
      <c r="B189" s="203"/>
      <c r="F189" s="202"/>
      <c r="G189" s="202"/>
      <c r="H189" s="202"/>
      <c r="I189" s="202"/>
      <c r="J189" s="202"/>
    </row>
    <row r="190" spans="1:10" s="216" customFormat="1" ht="15" customHeight="1">
      <c r="A190" s="202"/>
      <c r="B190" s="203"/>
      <c r="F190" s="202"/>
      <c r="G190" s="202"/>
      <c r="H190" s="202"/>
      <c r="I190" s="202"/>
      <c r="J190" s="202"/>
    </row>
    <row r="191" spans="1:10" s="216" customFormat="1" ht="15" customHeight="1">
      <c r="A191" s="202"/>
      <c r="B191" s="203"/>
      <c r="F191" s="202"/>
      <c r="G191" s="202"/>
      <c r="H191" s="202"/>
      <c r="I191" s="202"/>
      <c r="J191" s="202"/>
    </row>
    <row r="192" spans="1:10" s="216" customFormat="1" ht="15" customHeight="1">
      <c r="A192" s="202"/>
      <c r="B192" s="203"/>
      <c r="F192" s="202"/>
      <c r="G192" s="202"/>
      <c r="H192" s="202"/>
      <c r="I192" s="202"/>
      <c r="J192" s="202"/>
    </row>
    <row r="193" spans="1:10" s="216" customFormat="1" ht="15" customHeight="1">
      <c r="A193" s="202"/>
      <c r="B193" s="203"/>
      <c r="F193" s="202"/>
      <c r="G193" s="202"/>
      <c r="H193" s="202"/>
      <c r="I193" s="202"/>
      <c r="J193" s="202"/>
    </row>
    <row r="194" spans="1:10" s="216" customFormat="1" ht="15" customHeight="1">
      <c r="A194" s="202"/>
      <c r="B194" s="203"/>
      <c r="F194" s="202"/>
      <c r="G194" s="202"/>
      <c r="H194" s="202"/>
      <c r="I194" s="202"/>
      <c r="J194" s="202"/>
    </row>
    <row r="195" spans="1:10" s="216" customFormat="1" ht="15" customHeight="1">
      <c r="A195" s="202"/>
      <c r="B195" s="203"/>
      <c r="F195" s="202"/>
      <c r="G195" s="202"/>
      <c r="H195" s="202"/>
      <c r="I195" s="202"/>
      <c r="J195" s="202"/>
    </row>
    <row r="196" spans="1:10" s="216" customFormat="1" ht="15" customHeight="1">
      <c r="A196" s="202"/>
      <c r="B196" s="203"/>
      <c r="F196" s="202"/>
      <c r="G196" s="202"/>
      <c r="H196" s="202"/>
      <c r="I196" s="202"/>
      <c r="J196" s="202"/>
    </row>
    <row r="197" spans="1:10" s="216" customFormat="1" ht="15" customHeight="1">
      <c r="A197" s="202"/>
      <c r="B197" s="203"/>
      <c r="F197" s="202"/>
      <c r="G197" s="202"/>
      <c r="H197" s="202"/>
      <c r="I197" s="202"/>
      <c r="J197" s="202"/>
    </row>
    <row r="198" spans="1:10" s="216" customFormat="1" ht="15" customHeight="1">
      <c r="A198" s="202"/>
      <c r="B198" s="203"/>
      <c r="F198" s="202"/>
      <c r="G198" s="202"/>
      <c r="H198" s="202"/>
      <c r="I198" s="202"/>
      <c r="J198" s="202"/>
    </row>
    <row r="199" spans="1:10" s="216" customFormat="1" ht="15" customHeight="1">
      <c r="A199" s="202"/>
      <c r="B199" s="203"/>
      <c r="F199" s="202"/>
      <c r="G199" s="202"/>
      <c r="H199" s="202"/>
      <c r="I199" s="202"/>
      <c r="J199" s="202"/>
    </row>
    <row r="200" spans="1:10" s="216" customFormat="1" ht="15" customHeight="1">
      <c r="A200" s="202"/>
      <c r="B200" s="203"/>
      <c r="F200" s="202"/>
      <c r="G200" s="202"/>
      <c r="H200" s="202"/>
      <c r="I200" s="202"/>
      <c r="J200" s="202"/>
    </row>
    <row r="201" spans="1:10" s="216" customFormat="1" ht="15" customHeight="1">
      <c r="A201" s="202"/>
      <c r="B201" s="203"/>
      <c r="F201" s="202"/>
      <c r="G201" s="202"/>
      <c r="H201" s="202"/>
      <c r="I201" s="202"/>
      <c r="J201" s="202"/>
    </row>
    <row r="202" spans="1:10" s="216" customFormat="1" ht="15" customHeight="1">
      <c r="A202" s="202"/>
      <c r="B202" s="203"/>
      <c r="F202" s="202"/>
      <c r="G202" s="202"/>
      <c r="H202" s="202"/>
      <c r="I202" s="202"/>
      <c r="J202" s="202"/>
    </row>
    <row r="203" spans="1:10" s="216" customFormat="1" ht="15" customHeight="1">
      <c r="A203" s="202"/>
      <c r="B203" s="203"/>
      <c r="F203" s="202"/>
      <c r="G203" s="202"/>
      <c r="H203" s="202"/>
      <c r="I203" s="202"/>
      <c r="J203" s="202"/>
    </row>
    <row r="204" spans="1:10" s="216" customFormat="1" ht="15" customHeight="1">
      <c r="A204" s="202"/>
      <c r="B204" s="203"/>
      <c r="F204" s="202"/>
      <c r="G204" s="202"/>
      <c r="H204" s="202"/>
      <c r="I204" s="202"/>
      <c r="J204" s="202"/>
    </row>
    <row r="205" spans="1:10" s="216" customFormat="1" ht="15" customHeight="1">
      <c r="A205" s="202"/>
      <c r="B205" s="203"/>
      <c r="F205" s="202"/>
      <c r="G205" s="202"/>
      <c r="H205" s="202"/>
      <c r="I205" s="202"/>
      <c r="J205" s="202"/>
    </row>
    <row r="206" spans="1:10" s="216" customFormat="1" ht="15" customHeight="1">
      <c r="A206" s="202"/>
      <c r="B206" s="203"/>
      <c r="F206" s="202"/>
      <c r="G206" s="202"/>
      <c r="H206" s="202"/>
      <c r="I206" s="202"/>
      <c r="J206" s="202"/>
    </row>
    <row r="207" spans="1:10" s="216" customFormat="1" ht="15" customHeight="1">
      <c r="A207" s="202"/>
      <c r="B207" s="203"/>
      <c r="F207" s="202"/>
      <c r="G207" s="202"/>
      <c r="H207" s="202"/>
      <c r="I207" s="202"/>
      <c r="J207" s="202"/>
    </row>
    <row r="208" spans="1:10" s="216" customFormat="1" ht="15" customHeight="1">
      <c r="A208" s="202"/>
      <c r="B208" s="203"/>
      <c r="F208" s="202"/>
      <c r="G208" s="202"/>
      <c r="H208" s="202"/>
      <c r="I208" s="202"/>
      <c r="J208" s="202"/>
    </row>
    <row r="209" spans="1:10" s="216" customFormat="1" ht="15" customHeight="1">
      <c r="A209" s="202"/>
      <c r="B209" s="203"/>
      <c r="F209" s="202"/>
      <c r="G209" s="202"/>
      <c r="H209" s="202"/>
      <c r="I209" s="202"/>
      <c r="J209" s="202"/>
    </row>
    <row r="210" spans="1:10" s="216" customFormat="1" ht="15" customHeight="1">
      <c r="A210" s="202"/>
      <c r="B210" s="203"/>
      <c r="F210" s="202"/>
      <c r="G210" s="202"/>
      <c r="H210" s="202"/>
      <c r="I210" s="202"/>
      <c r="J210" s="202"/>
    </row>
    <row r="211" spans="1:10" s="216" customFormat="1" ht="15" customHeight="1">
      <c r="A211" s="202"/>
      <c r="B211" s="203"/>
      <c r="F211" s="202"/>
      <c r="G211" s="202"/>
      <c r="H211" s="202"/>
      <c r="I211" s="202"/>
      <c r="J211" s="202"/>
    </row>
    <row r="212" spans="1:10" s="216" customFormat="1" ht="15" customHeight="1">
      <c r="A212" s="202"/>
      <c r="B212" s="203"/>
      <c r="F212" s="202"/>
      <c r="G212" s="202"/>
      <c r="H212" s="202"/>
      <c r="I212" s="202"/>
      <c r="J212" s="202"/>
    </row>
    <row r="213" spans="1:10" s="216" customFormat="1" ht="15" customHeight="1">
      <c r="A213" s="202"/>
      <c r="B213" s="203"/>
      <c r="F213" s="202"/>
      <c r="G213" s="202"/>
      <c r="H213" s="202"/>
      <c r="I213" s="202"/>
      <c r="J213" s="202"/>
    </row>
    <row r="214" spans="1:10" s="216" customFormat="1" ht="15" customHeight="1">
      <c r="A214" s="202"/>
      <c r="B214" s="203"/>
      <c r="F214" s="202"/>
      <c r="G214" s="202"/>
      <c r="H214" s="202"/>
      <c r="I214" s="202"/>
      <c r="J214" s="202"/>
    </row>
    <row r="215" spans="1:10" s="216" customFormat="1" ht="15" customHeight="1">
      <c r="A215" s="202"/>
      <c r="B215" s="203"/>
      <c r="F215" s="202"/>
      <c r="G215" s="202"/>
      <c r="H215" s="202"/>
      <c r="I215" s="202"/>
      <c r="J215" s="202"/>
    </row>
    <row r="216" spans="1:10" s="216" customFormat="1" ht="15" customHeight="1">
      <c r="A216" s="202"/>
      <c r="B216" s="203"/>
      <c r="F216" s="202"/>
      <c r="G216" s="202"/>
      <c r="H216" s="202"/>
      <c r="I216" s="202"/>
      <c r="J216" s="202"/>
    </row>
    <row r="217" spans="1:10" s="216" customFormat="1" ht="15" customHeight="1">
      <c r="A217" s="202"/>
      <c r="B217" s="203"/>
      <c r="F217" s="202"/>
      <c r="G217" s="202"/>
      <c r="H217" s="202"/>
      <c r="I217" s="202"/>
      <c r="J217" s="202"/>
    </row>
    <row r="218" spans="1:10" s="216" customFormat="1" ht="15" customHeight="1">
      <c r="A218" s="202"/>
      <c r="B218" s="203"/>
      <c r="F218" s="202"/>
      <c r="G218" s="202"/>
      <c r="H218" s="202"/>
      <c r="I218" s="202"/>
      <c r="J218" s="202"/>
    </row>
    <row r="219" spans="1:10" s="216" customFormat="1" ht="15" customHeight="1">
      <c r="A219" s="202"/>
      <c r="B219" s="203"/>
      <c r="F219" s="202"/>
      <c r="G219" s="202"/>
      <c r="H219" s="202"/>
      <c r="I219" s="202"/>
      <c r="J219" s="202"/>
    </row>
    <row r="220" spans="1:10" s="216" customFormat="1" ht="15" customHeight="1">
      <c r="A220" s="202"/>
      <c r="B220" s="203"/>
      <c r="F220" s="202"/>
      <c r="G220" s="202"/>
      <c r="H220" s="202"/>
      <c r="I220" s="202"/>
      <c r="J220" s="202"/>
    </row>
    <row r="221" spans="1:10" s="216" customFormat="1" ht="15" customHeight="1">
      <c r="A221" s="202"/>
      <c r="B221" s="203"/>
      <c r="F221" s="202"/>
      <c r="G221" s="202"/>
      <c r="H221" s="202"/>
      <c r="I221" s="202"/>
      <c r="J221" s="202"/>
    </row>
    <row r="222" spans="1:10" s="216" customFormat="1" ht="15" customHeight="1">
      <c r="A222" s="202"/>
      <c r="B222" s="203"/>
      <c r="F222" s="202"/>
      <c r="G222" s="202"/>
      <c r="H222" s="202"/>
      <c r="I222" s="202"/>
      <c r="J222" s="202"/>
    </row>
    <row r="223" spans="1:10" s="216" customFormat="1" ht="15" customHeight="1">
      <c r="A223" s="202"/>
      <c r="B223" s="203"/>
      <c r="F223" s="202"/>
      <c r="G223" s="202"/>
      <c r="H223" s="202"/>
      <c r="I223" s="202"/>
      <c r="J223" s="202"/>
    </row>
    <row r="224" spans="1:10" s="216" customFormat="1" ht="15" customHeight="1">
      <c r="A224" s="202"/>
      <c r="B224" s="203"/>
      <c r="F224" s="202"/>
      <c r="G224" s="202"/>
      <c r="H224" s="202"/>
      <c r="I224" s="202"/>
      <c r="J224" s="202"/>
    </row>
    <row r="225" spans="1:10" s="216" customFormat="1" ht="15" customHeight="1">
      <c r="A225" s="202"/>
      <c r="B225" s="203"/>
      <c r="F225" s="202"/>
      <c r="G225" s="202"/>
      <c r="H225" s="202"/>
      <c r="I225" s="202"/>
      <c r="J225" s="202"/>
    </row>
    <row r="226" spans="1:10" s="216" customFormat="1" ht="15" customHeight="1">
      <c r="A226" s="202"/>
      <c r="B226" s="203"/>
      <c r="F226" s="202"/>
      <c r="G226" s="202"/>
      <c r="H226" s="202"/>
      <c r="I226" s="202"/>
      <c r="J226" s="202"/>
    </row>
    <row r="227" spans="1:10" s="216" customFormat="1" ht="15" customHeight="1">
      <c r="A227" s="202"/>
      <c r="B227" s="203"/>
      <c r="F227" s="202"/>
      <c r="G227" s="202"/>
      <c r="H227" s="202"/>
      <c r="I227" s="202"/>
      <c r="J227" s="202"/>
    </row>
    <row r="228" spans="1:10" s="216" customFormat="1" ht="15" customHeight="1">
      <c r="A228" s="202"/>
      <c r="B228" s="203"/>
      <c r="F228" s="202"/>
      <c r="G228" s="202"/>
      <c r="H228" s="202"/>
      <c r="I228" s="202"/>
      <c r="J228" s="202"/>
    </row>
    <row r="229" spans="1:10" s="216" customFormat="1" ht="15" customHeight="1">
      <c r="A229" s="202"/>
      <c r="B229" s="203"/>
      <c r="F229" s="202"/>
      <c r="G229" s="202"/>
      <c r="H229" s="202"/>
      <c r="I229" s="202"/>
      <c r="J229" s="202"/>
    </row>
    <row r="230" spans="1:10" s="216" customFormat="1" ht="15" customHeight="1">
      <c r="A230" s="202"/>
      <c r="B230" s="203"/>
      <c r="F230" s="202"/>
      <c r="G230" s="202"/>
      <c r="H230" s="202"/>
      <c r="I230" s="202"/>
      <c r="J230" s="202"/>
    </row>
    <row r="231" spans="1:10" s="216" customFormat="1" ht="15" customHeight="1">
      <c r="A231" s="202"/>
      <c r="B231" s="203"/>
      <c r="F231" s="202"/>
      <c r="G231" s="202"/>
      <c r="H231" s="202"/>
      <c r="I231" s="202"/>
      <c r="J231" s="202"/>
    </row>
    <row r="232" spans="1:10" s="216" customFormat="1" ht="15" customHeight="1">
      <c r="A232" s="202"/>
      <c r="B232" s="203"/>
      <c r="F232" s="202"/>
      <c r="G232" s="202"/>
      <c r="H232" s="202"/>
      <c r="I232" s="202"/>
      <c r="J232" s="202"/>
    </row>
    <row r="233" spans="1:10" s="216" customFormat="1" ht="15" customHeight="1">
      <c r="A233" s="202"/>
      <c r="B233" s="203"/>
      <c r="F233" s="202"/>
      <c r="G233" s="202"/>
      <c r="H233" s="202"/>
      <c r="I233" s="202"/>
      <c r="J233" s="202"/>
    </row>
    <row r="234" spans="1:10" s="216" customFormat="1" ht="15" customHeight="1">
      <c r="A234" s="202"/>
      <c r="B234" s="203"/>
      <c r="F234" s="202"/>
      <c r="G234" s="202"/>
      <c r="H234" s="202"/>
      <c r="I234" s="202"/>
      <c r="J234" s="202"/>
    </row>
    <row r="235" spans="1:10" s="216" customFormat="1" ht="15" customHeight="1">
      <c r="A235" s="202"/>
      <c r="B235" s="203"/>
      <c r="F235" s="202"/>
      <c r="G235" s="202"/>
      <c r="H235" s="202"/>
      <c r="I235" s="202"/>
      <c r="J235" s="202"/>
    </row>
    <row r="236" spans="1:10" s="216" customFormat="1" ht="15" customHeight="1">
      <c r="A236" s="202"/>
      <c r="B236" s="203"/>
      <c r="F236" s="202"/>
      <c r="G236" s="202"/>
      <c r="H236" s="202"/>
      <c r="I236" s="202"/>
      <c r="J236" s="202"/>
    </row>
    <row r="237" spans="1:10" s="216" customFormat="1" ht="15" customHeight="1">
      <c r="A237" s="202"/>
      <c r="B237" s="203"/>
      <c r="F237" s="202"/>
      <c r="G237" s="202"/>
      <c r="H237" s="202"/>
      <c r="I237" s="202"/>
      <c r="J237" s="202"/>
    </row>
    <row r="238" spans="1:10" s="216" customFormat="1" ht="15" customHeight="1">
      <c r="A238" s="202"/>
      <c r="B238" s="203"/>
      <c r="F238" s="202"/>
      <c r="G238" s="202"/>
      <c r="H238" s="202"/>
      <c r="I238" s="202"/>
      <c r="J238" s="202"/>
    </row>
    <row r="239" spans="1:10" s="216" customFormat="1" ht="15" customHeight="1">
      <c r="A239" s="202"/>
      <c r="B239" s="203"/>
      <c r="F239" s="202"/>
      <c r="G239" s="202"/>
      <c r="H239" s="202"/>
      <c r="I239" s="202"/>
      <c r="J239" s="202"/>
    </row>
    <row r="240" spans="1:10" s="216" customFormat="1" ht="15" customHeight="1">
      <c r="A240" s="202"/>
      <c r="B240" s="203"/>
      <c r="F240" s="202"/>
      <c r="G240" s="202"/>
      <c r="H240" s="202"/>
      <c r="I240" s="202"/>
      <c r="J240" s="202"/>
    </row>
    <row r="241" spans="1:10" s="216" customFormat="1" ht="15" customHeight="1">
      <c r="A241" s="202"/>
      <c r="B241" s="203"/>
      <c r="F241" s="202"/>
      <c r="G241" s="202"/>
      <c r="H241" s="202"/>
      <c r="I241" s="202"/>
      <c r="J241" s="202"/>
    </row>
    <row r="242" spans="1:10" s="216" customFormat="1" ht="15" customHeight="1">
      <c r="A242" s="202"/>
      <c r="B242" s="203"/>
      <c r="F242" s="202"/>
      <c r="G242" s="202"/>
      <c r="H242" s="202"/>
      <c r="I242" s="202"/>
      <c r="J242" s="202"/>
    </row>
    <row r="243" spans="1:10" s="216" customFormat="1" ht="15" customHeight="1">
      <c r="A243" s="202"/>
      <c r="B243" s="203"/>
      <c r="F243" s="202"/>
      <c r="G243" s="202"/>
      <c r="H243" s="202"/>
      <c r="I243" s="202"/>
      <c r="J243" s="202"/>
    </row>
    <row r="244" spans="1:10" s="216" customFormat="1" ht="15" customHeight="1">
      <c r="A244" s="202"/>
      <c r="B244" s="203"/>
      <c r="F244" s="202"/>
      <c r="G244" s="202"/>
      <c r="H244" s="202"/>
      <c r="I244" s="202"/>
      <c r="J244" s="202"/>
    </row>
    <row r="245" spans="1:10" s="216" customFormat="1" ht="15" customHeight="1">
      <c r="A245" s="202"/>
      <c r="B245" s="203"/>
      <c r="F245" s="202"/>
      <c r="G245" s="202"/>
      <c r="H245" s="202"/>
      <c r="I245" s="202"/>
      <c r="J245" s="202"/>
    </row>
    <row r="246" spans="1:10" s="216" customFormat="1" ht="15" customHeight="1">
      <c r="A246" s="202"/>
      <c r="B246" s="203"/>
      <c r="F246" s="202"/>
      <c r="G246" s="202"/>
      <c r="H246" s="202"/>
      <c r="I246" s="202"/>
      <c r="J246" s="202"/>
    </row>
    <row r="247" spans="1:10" s="216" customFormat="1" ht="15" customHeight="1">
      <c r="A247" s="202"/>
      <c r="B247" s="203"/>
      <c r="F247" s="202"/>
      <c r="G247" s="202"/>
      <c r="H247" s="202"/>
      <c r="I247" s="202"/>
      <c r="J247" s="202"/>
    </row>
    <row r="248" spans="1:10" s="216" customFormat="1" ht="15" customHeight="1">
      <c r="A248" s="202"/>
      <c r="B248" s="203"/>
      <c r="F248" s="202"/>
      <c r="G248" s="202"/>
      <c r="H248" s="202"/>
      <c r="I248" s="202"/>
      <c r="J248" s="202"/>
    </row>
    <row r="249" spans="1:10" s="216" customFormat="1" ht="15" customHeight="1">
      <c r="A249" s="202"/>
      <c r="B249" s="203"/>
      <c r="F249" s="202"/>
      <c r="G249" s="202"/>
      <c r="H249" s="202"/>
      <c r="I249" s="202"/>
      <c r="J249" s="202"/>
    </row>
    <row r="250" spans="1:10" s="216" customFormat="1" ht="15" customHeight="1">
      <c r="A250" s="202"/>
      <c r="B250" s="203"/>
      <c r="F250" s="202"/>
      <c r="G250" s="202"/>
      <c r="H250" s="202"/>
      <c r="I250" s="202"/>
      <c r="J250" s="202"/>
    </row>
    <row r="251" spans="1:10" s="216" customFormat="1" ht="15" customHeight="1">
      <c r="A251" s="202"/>
      <c r="B251" s="203"/>
      <c r="F251" s="202"/>
      <c r="G251" s="202"/>
      <c r="H251" s="202"/>
      <c r="I251" s="202"/>
      <c r="J251" s="202"/>
    </row>
    <row r="252" spans="1:10" s="216" customFormat="1" ht="15" customHeight="1">
      <c r="A252" s="202"/>
      <c r="B252" s="203"/>
      <c r="F252" s="202"/>
      <c r="G252" s="202"/>
      <c r="H252" s="202"/>
      <c r="I252" s="202"/>
      <c r="J252" s="202"/>
    </row>
    <row r="253" spans="1:10" s="216" customFormat="1" ht="15" customHeight="1">
      <c r="A253" s="202"/>
      <c r="B253" s="203"/>
      <c r="F253" s="202"/>
      <c r="G253" s="202"/>
      <c r="H253" s="202"/>
      <c r="I253" s="202"/>
      <c r="J253" s="202"/>
    </row>
    <row r="254" spans="1:10" s="216" customFormat="1" ht="15" customHeight="1">
      <c r="A254" s="202"/>
      <c r="B254" s="203"/>
      <c r="F254" s="202"/>
      <c r="G254" s="202"/>
      <c r="H254" s="202"/>
      <c r="I254" s="202"/>
      <c r="J254" s="202"/>
    </row>
    <row r="255" spans="1:10" s="216" customFormat="1" ht="15" customHeight="1">
      <c r="A255" s="202"/>
      <c r="B255" s="203"/>
      <c r="F255" s="202"/>
      <c r="G255" s="202"/>
      <c r="H255" s="202"/>
      <c r="I255" s="202"/>
      <c r="J255" s="202"/>
    </row>
    <row r="256" spans="1:10" s="216" customFormat="1" ht="15" customHeight="1">
      <c r="A256" s="202"/>
      <c r="B256" s="203"/>
      <c r="F256" s="202"/>
      <c r="G256" s="202"/>
      <c r="H256" s="202"/>
      <c r="I256" s="202"/>
      <c r="J256" s="202"/>
    </row>
    <row r="257" spans="1:10" s="216" customFormat="1" ht="15" customHeight="1">
      <c r="A257" s="202"/>
      <c r="B257" s="203"/>
      <c r="F257" s="202"/>
      <c r="G257" s="202"/>
      <c r="H257" s="202"/>
      <c r="I257" s="202"/>
      <c r="J257" s="202"/>
    </row>
    <row r="258" spans="1:10" s="216" customFormat="1" ht="15" customHeight="1">
      <c r="A258" s="202"/>
      <c r="B258" s="203"/>
      <c r="F258" s="202"/>
      <c r="G258" s="202"/>
      <c r="H258" s="202"/>
      <c r="I258" s="202"/>
      <c r="J258" s="202"/>
    </row>
    <row r="259" spans="1:10" s="216" customFormat="1" ht="15" customHeight="1">
      <c r="A259" s="202"/>
      <c r="B259" s="203"/>
      <c r="F259" s="202"/>
      <c r="G259" s="202"/>
      <c r="H259" s="202"/>
      <c r="I259" s="202"/>
      <c r="J259" s="202"/>
    </row>
    <row r="260" spans="1:10" s="216" customFormat="1" ht="15" customHeight="1">
      <c r="A260" s="202"/>
      <c r="B260" s="203"/>
      <c r="F260" s="202"/>
      <c r="G260" s="202"/>
      <c r="H260" s="202"/>
      <c r="I260" s="202"/>
      <c r="J260" s="202"/>
    </row>
    <row r="261" spans="1:10" s="216" customFormat="1" ht="15" customHeight="1">
      <c r="A261" s="202"/>
      <c r="B261" s="203"/>
      <c r="F261" s="202"/>
      <c r="G261" s="202"/>
      <c r="H261" s="202"/>
      <c r="I261" s="202"/>
      <c r="J261" s="202"/>
    </row>
    <row r="262" spans="1:10" s="216" customFormat="1" ht="15" customHeight="1">
      <c r="A262" s="202"/>
      <c r="B262" s="203"/>
      <c r="F262" s="202"/>
      <c r="G262" s="202"/>
      <c r="H262" s="202"/>
      <c r="I262" s="202"/>
      <c r="J262" s="202"/>
    </row>
    <row r="263" spans="1:10" s="216" customFormat="1" ht="15" customHeight="1">
      <c r="A263" s="202"/>
      <c r="B263" s="203"/>
      <c r="F263" s="202"/>
      <c r="G263" s="202"/>
      <c r="H263" s="202"/>
      <c r="I263" s="202"/>
      <c r="J263" s="202"/>
    </row>
    <row r="264" spans="1:10" s="216" customFormat="1" ht="15" customHeight="1">
      <c r="A264" s="202"/>
      <c r="B264" s="203"/>
      <c r="F264" s="202"/>
      <c r="G264" s="202"/>
      <c r="H264" s="202"/>
      <c r="I264" s="202"/>
      <c r="J264" s="202"/>
    </row>
    <row r="265" spans="1:10" s="216" customFormat="1" ht="15" customHeight="1">
      <c r="A265" s="202"/>
      <c r="B265" s="203"/>
      <c r="F265" s="202"/>
      <c r="G265" s="202"/>
      <c r="H265" s="202"/>
      <c r="I265" s="202"/>
      <c r="J265" s="202"/>
    </row>
    <row r="266" spans="1:10" s="216" customFormat="1" ht="15" customHeight="1">
      <c r="A266" s="202"/>
      <c r="B266" s="203"/>
      <c r="F266" s="202"/>
      <c r="G266" s="202"/>
      <c r="H266" s="202"/>
      <c r="I266" s="202"/>
      <c r="J266" s="202"/>
    </row>
    <row r="267" spans="1:10" s="216" customFormat="1" ht="15" customHeight="1">
      <c r="A267" s="202"/>
      <c r="B267" s="203"/>
      <c r="F267" s="202"/>
      <c r="G267" s="202"/>
      <c r="H267" s="202"/>
      <c r="I267" s="202"/>
      <c r="J267" s="202"/>
    </row>
    <row r="268" spans="1:10" s="216" customFormat="1" ht="15" customHeight="1">
      <c r="A268" s="202"/>
      <c r="B268" s="203"/>
      <c r="F268" s="202"/>
      <c r="G268" s="202"/>
      <c r="H268" s="202"/>
      <c r="I268" s="202"/>
      <c r="J268" s="202"/>
    </row>
    <row r="269" spans="1:10" s="216" customFormat="1" ht="15" customHeight="1">
      <c r="A269" s="202"/>
      <c r="B269" s="203"/>
      <c r="F269" s="202"/>
      <c r="G269" s="202"/>
      <c r="H269" s="202"/>
      <c r="I269" s="202"/>
      <c r="J269" s="202"/>
    </row>
    <row r="270" spans="1:10" s="216" customFormat="1" ht="15" customHeight="1">
      <c r="A270" s="202"/>
      <c r="B270" s="203"/>
      <c r="F270" s="202"/>
      <c r="G270" s="202"/>
      <c r="H270" s="202"/>
      <c r="I270" s="202"/>
      <c r="J270" s="202"/>
    </row>
    <row r="271" spans="1:10" s="216" customFormat="1" ht="15" customHeight="1">
      <c r="A271" s="202"/>
      <c r="B271" s="203"/>
      <c r="F271" s="202"/>
      <c r="G271" s="202"/>
      <c r="H271" s="202"/>
      <c r="I271" s="202"/>
      <c r="J271" s="202"/>
    </row>
    <row r="272" spans="1:10" s="216" customFormat="1" ht="15" customHeight="1">
      <c r="A272" s="202"/>
      <c r="B272" s="203"/>
      <c r="F272" s="202"/>
      <c r="G272" s="202"/>
      <c r="H272" s="202"/>
      <c r="I272" s="202"/>
      <c r="J272" s="202"/>
    </row>
    <row r="273" spans="1:10" s="216" customFormat="1" ht="15" customHeight="1">
      <c r="A273" s="202"/>
      <c r="B273" s="203"/>
      <c r="F273" s="202"/>
      <c r="G273" s="202"/>
      <c r="H273" s="202"/>
      <c r="I273" s="202"/>
      <c r="J273" s="202"/>
    </row>
    <row r="274" spans="1:10" s="216" customFormat="1" ht="15" customHeight="1">
      <c r="A274" s="202"/>
      <c r="B274" s="203"/>
      <c r="F274" s="202"/>
      <c r="G274" s="202"/>
      <c r="H274" s="202"/>
      <c r="I274" s="202"/>
      <c r="J274" s="202"/>
    </row>
    <row r="275" spans="1:10" s="216" customFormat="1" ht="15" customHeight="1">
      <c r="A275" s="202"/>
      <c r="B275" s="203"/>
      <c r="F275" s="202"/>
      <c r="G275" s="202"/>
      <c r="H275" s="202"/>
      <c r="I275" s="202"/>
      <c r="J275" s="202"/>
    </row>
    <row r="276" spans="1:10" s="216" customFormat="1" ht="15" customHeight="1">
      <c r="A276" s="202"/>
      <c r="B276" s="203"/>
      <c r="F276" s="202"/>
      <c r="G276" s="202"/>
      <c r="H276" s="202"/>
      <c r="I276" s="202"/>
      <c r="J276" s="202"/>
    </row>
    <row r="277" spans="1:10" s="216" customFormat="1" ht="15" customHeight="1">
      <c r="A277" s="202"/>
      <c r="B277" s="203"/>
      <c r="F277" s="202"/>
      <c r="G277" s="202"/>
      <c r="H277" s="202"/>
      <c r="I277" s="202"/>
      <c r="J277" s="202"/>
    </row>
    <row r="278" spans="1:10" s="216" customFormat="1" ht="15" customHeight="1">
      <c r="A278" s="202"/>
      <c r="B278" s="203"/>
      <c r="F278" s="202"/>
      <c r="G278" s="202"/>
      <c r="H278" s="202"/>
      <c r="I278" s="202"/>
      <c r="J278" s="202"/>
    </row>
    <row r="279" spans="1:10" s="216" customFormat="1" ht="15" customHeight="1">
      <c r="A279" s="202"/>
      <c r="B279" s="203"/>
      <c r="F279" s="202"/>
      <c r="G279" s="202"/>
      <c r="H279" s="202"/>
      <c r="I279" s="202"/>
      <c r="J279" s="202"/>
    </row>
    <row r="280" spans="1:10" s="216" customFormat="1" ht="15" customHeight="1">
      <c r="A280" s="202"/>
      <c r="B280" s="203"/>
      <c r="F280" s="202"/>
      <c r="G280" s="202"/>
      <c r="H280" s="202"/>
      <c r="I280" s="202"/>
      <c r="J280" s="202"/>
    </row>
    <row r="281" spans="1:10" s="216" customFormat="1" ht="15" customHeight="1">
      <c r="A281" s="202"/>
      <c r="B281" s="203"/>
      <c r="F281" s="202"/>
      <c r="G281" s="202"/>
      <c r="H281" s="202"/>
      <c r="I281" s="202"/>
      <c r="J281" s="202"/>
    </row>
    <row r="282" spans="1:10" s="216" customFormat="1" ht="15" customHeight="1">
      <c r="A282" s="202"/>
      <c r="B282" s="203"/>
      <c r="F282" s="202"/>
      <c r="G282" s="202"/>
      <c r="H282" s="202"/>
      <c r="I282" s="202"/>
      <c r="J282" s="202"/>
    </row>
    <row r="283" spans="1:10" s="216" customFormat="1" ht="15" customHeight="1">
      <c r="A283" s="202"/>
      <c r="B283" s="203"/>
      <c r="F283" s="202"/>
      <c r="G283" s="202"/>
      <c r="H283" s="202"/>
      <c r="I283" s="202"/>
      <c r="J283" s="202"/>
    </row>
    <row r="284" spans="1:10" s="216" customFormat="1" ht="15" customHeight="1">
      <c r="A284" s="202"/>
      <c r="B284" s="203"/>
      <c r="F284" s="202"/>
      <c r="G284" s="202"/>
      <c r="H284" s="202"/>
      <c r="I284" s="202"/>
      <c r="J284" s="202"/>
    </row>
    <row r="285" spans="1:10" s="216" customFormat="1" ht="15" customHeight="1">
      <c r="A285" s="202"/>
      <c r="B285" s="203"/>
      <c r="F285" s="202"/>
      <c r="G285" s="202"/>
      <c r="H285" s="202"/>
      <c r="I285" s="202"/>
      <c r="J285" s="202"/>
    </row>
    <row r="286" spans="1:10" s="216" customFormat="1" ht="15" customHeight="1">
      <c r="A286" s="202"/>
      <c r="B286" s="203"/>
      <c r="F286" s="202"/>
      <c r="G286" s="202"/>
      <c r="H286" s="202"/>
      <c r="I286" s="202"/>
      <c r="J286" s="202"/>
    </row>
    <row r="287" spans="1:10" s="216" customFormat="1" ht="15" customHeight="1">
      <c r="A287" s="202"/>
      <c r="B287" s="203"/>
      <c r="F287" s="202"/>
      <c r="G287" s="202"/>
      <c r="H287" s="202"/>
      <c r="I287" s="202"/>
      <c r="J287" s="202"/>
    </row>
    <row r="288" spans="1:10" s="216" customFormat="1" ht="15" customHeight="1">
      <c r="A288" s="202"/>
      <c r="B288" s="203"/>
      <c r="F288" s="202"/>
      <c r="G288" s="202"/>
      <c r="H288" s="202"/>
      <c r="I288" s="202"/>
      <c r="J288" s="202"/>
    </row>
    <row r="289" spans="1:10" s="216" customFormat="1" ht="15" customHeight="1">
      <c r="A289" s="202"/>
      <c r="B289" s="203"/>
      <c r="F289" s="202"/>
      <c r="G289" s="202"/>
      <c r="H289" s="202"/>
      <c r="I289" s="202"/>
      <c r="J289" s="202"/>
    </row>
    <row r="290" spans="1:10" s="216" customFormat="1" ht="15" customHeight="1">
      <c r="A290" s="202"/>
      <c r="B290" s="203"/>
      <c r="F290" s="202"/>
      <c r="G290" s="202"/>
      <c r="H290" s="202"/>
      <c r="I290" s="202"/>
      <c r="J290" s="202"/>
    </row>
    <row r="291" spans="1:10" s="216" customFormat="1" ht="15" customHeight="1">
      <c r="A291" s="202"/>
      <c r="B291" s="203"/>
      <c r="F291" s="202"/>
      <c r="G291" s="202"/>
      <c r="H291" s="202"/>
      <c r="I291" s="202"/>
      <c r="J291" s="202"/>
    </row>
    <row r="292" spans="1:10" s="216" customFormat="1" ht="15" customHeight="1">
      <c r="A292" s="202"/>
      <c r="B292" s="203"/>
      <c r="F292" s="202"/>
      <c r="G292" s="202"/>
      <c r="H292" s="202"/>
      <c r="I292" s="202"/>
      <c r="J292" s="202"/>
    </row>
    <row r="293" spans="1:10" s="216" customFormat="1" ht="15" customHeight="1">
      <c r="A293" s="202"/>
      <c r="B293" s="203"/>
      <c r="F293" s="202"/>
      <c r="G293" s="202"/>
      <c r="H293" s="202"/>
      <c r="I293" s="202"/>
      <c r="J293" s="202"/>
    </row>
    <row r="294" spans="1:10" s="216" customFormat="1" ht="15" customHeight="1">
      <c r="A294" s="202"/>
      <c r="B294" s="203"/>
      <c r="F294" s="202"/>
      <c r="G294" s="202"/>
      <c r="H294" s="202"/>
      <c r="I294" s="202"/>
      <c r="J294" s="202"/>
    </row>
    <row r="295" spans="1:10" s="216" customFormat="1" ht="15" customHeight="1">
      <c r="A295" s="202"/>
      <c r="B295" s="203"/>
      <c r="F295" s="202"/>
      <c r="G295" s="202"/>
      <c r="H295" s="202"/>
      <c r="I295" s="202"/>
      <c r="J295" s="202"/>
    </row>
    <row r="296" spans="1:10" s="216" customFormat="1" ht="15" customHeight="1">
      <c r="A296" s="202"/>
      <c r="B296" s="203"/>
      <c r="F296" s="202"/>
      <c r="G296" s="202"/>
      <c r="H296" s="202"/>
      <c r="I296" s="202"/>
      <c r="J296" s="202"/>
    </row>
    <row r="297" spans="1:10" s="216" customFormat="1" ht="15" customHeight="1">
      <c r="A297" s="202"/>
      <c r="B297" s="203"/>
      <c r="F297" s="202"/>
      <c r="G297" s="202"/>
      <c r="H297" s="202"/>
      <c r="I297" s="202"/>
      <c r="J297" s="202"/>
    </row>
    <row r="298" spans="1:10" s="216" customFormat="1" ht="15" customHeight="1">
      <c r="A298" s="202"/>
      <c r="B298" s="203"/>
      <c r="F298" s="202"/>
      <c r="G298" s="202"/>
      <c r="H298" s="202"/>
      <c r="I298" s="202"/>
      <c r="J298" s="202"/>
    </row>
    <row r="299" spans="1:10" s="216" customFormat="1" ht="15" customHeight="1">
      <c r="A299" s="202"/>
      <c r="B299" s="203"/>
      <c r="F299" s="202"/>
      <c r="G299" s="202"/>
      <c r="H299" s="202"/>
      <c r="I299" s="202"/>
      <c r="J299" s="202"/>
    </row>
    <row r="300" spans="1:10" s="216" customFormat="1" ht="15" customHeight="1">
      <c r="A300" s="202"/>
      <c r="B300" s="203"/>
      <c r="F300" s="202"/>
      <c r="G300" s="202"/>
      <c r="H300" s="202"/>
      <c r="I300" s="202"/>
      <c r="J300" s="202"/>
    </row>
    <row r="301" spans="1:10" s="216" customFormat="1" ht="15" customHeight="1">
      <c r="A301" s="202"/>
      <c r="B301" s="203"/>
      <c r="F301" s="202"/>
      <c r="G301" s="202"/>
      <c r="H301" s="202"/>
      <c r="I301" s="202"/>
      <c r="J301" s="202"/>
    </row>
    <row r="302" spans="1:10" s="216" customFormat="1" ht="15" customHeight="1">
      <c r="A302" s="202"/>
      <c r="B302" s="203"/>
      <c r="F302" s="202"/>
      <c r="G302" s="202"/>
      <c r="H302" s="202"/>
      <c r="I302" s="202"/>
      <c r="J302" s="202"/>
    </row>
    <row r="303" spans="1:10" s="216" customFormat="1" ht="15" customHeight="1">
      <c r="A303" s="202"/>
      <c r="B303" s="203"/>
      <c r="F303" s="202"/>
      <c r="G303" s="202"/>
      <c r="H303" s="202"/>
      <c r="I303" s="202"/>
      <c r="J303" s="202"/>
    </row>
    <row r="304" spans="1:10" s="216" customFormat="1" ht="15" customHeight="1">
      <c r="A304" s="202"/>
      <c r="B304" s="203"/>
      <c r="F304" s="202"/>
      <c r="G304" s="202"/>
      <c r="H304" s="202"/>
      <c r="I304" s="202"/>
      <c r="J304" s="202"/>
    </row>
    <row r="305" spans="1:10" s="216" customFormat="1" ht="15" customHeight="1">
      <c r="A305" s="202"/>
      <c r="B305" s="203"/>
      <c r="F305" s="202"/>
      <c r="G305" s="202"/>
      <c r="H305" s="202"/>
      <c r="I305" s="202"/>
      <c r="J305" s="202"/>
    </row>
    <row r="306" spans="1:10" s="216" customFormat="1" ht="15" customHeight="1">
      <c r="A306" s="202"/>
      <c r="B306" s="203"/>
      <c r="F306" s="202"/>
      <c r="G306" s="202"/>
      <c r="H306" s="202"/>
      <c r="I306" s="202"/>
      <c r="J306" s="202"/>
    </row>
    <row r="307" spans="1:10" s="216" customFormat="1" ht="15" customHeight="1">
      <c r="A307" s="202"/>
      <c r="B307" s="203"/>
      <c r="F307" s="202"/>
      <c r="G307" s="202"/>
      <c r="H307" s="202"/>
      <c r="I307" s="202"/>
      <c r="J307" s="202"/>
    </row>
    <row r="308" spans="1:10" s="216" customFormat="1" ht="15" customHeight="1">
      <c r="A308" s="202"/>
      <c r="B308" s="203"/>
      <c r="F308" s="202"/>
      <c r="G308" s="202"/>
      <c r="H308" s="202"/>
      <c r="I308" s="202"/>
      <c r="J308" s="202"/>
    </row>
    <row r="309" spans="1:10" s="216" customFormat="1" ht="15" customHeight="1">
      <c r="A309" s="202"/>
      <c r="B309" s="203"/>
      <c r="F309" s="202"/>
      <c r="G309" s="202"/>
      <c r="H309" s="202"/>
      <c r="I309" s="202"/>
      <c r="J309" s="202"/>
    </row>
    <row r="310" spans="1:10" s="216" customFormat="1" ht="15" customHeight="1">
      <c r="A310" s="202"/>
      <c r="B310" s="203"/>
      <c r="F310" s="202"/>
      <c r="G310" s="202"/>
      <c r="H310" s="202"/>
      <c r="I310" s="202"/>
      <c r="J310" s="202"/>
    </row>
    <row r="311" spans="1:10" s="216" customFormat="1" ht="15" customHeight="1">
      <c r="A311" s="202"/>
      <c r="B311" s="203"/>
      <c r="F311" s="202"/>
      <c r="G311" s="202"/>
      <c r="H311" s="202"/>
      <c r="I311" s="202"/>
      <c r="J311" s="202"/>
    </row>
    <row r="312" spans="1:10" s="216" customFormat="1" ht="15" customHeight="1">
      <c r="A312" s="202"/>
      <c r="B312" s="203"/>
      <c r="F312" s="202"/>
      <c r="G312" s="202"/>
      <c r="H312" s="202"/>
      <c r="I312" s="202"/>
      <c r="J312" s="202"/>
    </row>
    <row r="313" spans="1:10" s="216" customFormat="1" ht="15" customHeight="1">
      <c r="A313" s="202"/>
      <c r="B313" s="203"/>
      <c r="F313" s="202"/>
      <c r="G313" s="202"/>
      <c r="H313" s="202"/>
      <c r="I313" s="202"/>
      <c r="J313" s="202"/>
    </row>
    <row r="314" spans="1:10" s="216" customFormat="1" ht="15" customHeight="1">
      <c r="A314" s="202"/>
      <c r="B314" s="203"/>
      <c r="F314" s="202"/>
      <c r="G314" s="202"/>
      <c r="H314" s="202"/>
      <c r="I314" s="202"/>
      <c r="J314" s="202"/>
    </row>
    <row r="315" spans="1:10" s="216" customFormat="1" ht="15" customHeight="1">
      <c r="A315" s="202"/>
      <c r="B315" s="203"/>
      <c r="F315" s="202"/>
      <c r="G315" s="202"/>
      <c r="H315" s="202"/>
      <c r="I315" s="202"/>
      <c r="J315" s="202"/>
    </row>
    <row r="316" spans="1:10" s="216" customFormat="1" ht="15" customHeight="1">
      <c r="A316" s="202"/>
      <c r="B316" s="203"/>
      <c r="F316" s="202"/>
      <c r="G316" s="202"/>
      <c r="H316" s="202"/>
      <c r="I316" s="202"/>
      <c r="J316" s="202"/>
    </row>
    <row r="317" spans="1:10" s="216" customFormat="1" ht="15" customHeight="1">
      <c r="A317" s="202"/>
      <c r="B317" s="203"/>
      <c r="F317" s="202"/>
      <c r="G317" s="202"/>
      <c r="H317" s="202"/>
      <c r="I317" s="202"/>
      <c r="J317" s="202"/>
    </row>
    <row r="318" spans="1:10" s="216" customFormat="1" ht="15" customHeight="1">
      <c r="A318" s="202"/>
      <c r="B318" s="203"/>
      <c r="F318" s="202"/>
      <c r="G318" s="202"/>
      <c r="H318" s="202"/>
      <c r="I318" s="202"/>
      <c r="J318" s="202"/>
    </row>
    <row r="319" spans="1:10" s="216" customFormat="1" ht="15" customHeight="1">
      <c r="A319" s="202"/>
      <c r="B319" s="203"/>
      <c r="F319" s="202"/>
      <c r="G319" s="202"/>
      <c r="H319" s="202"/>
      <c r="I319" s="202"/>
      <c r="J319" s="202"/>
    </row>
    <row r="320" spans="1:10" s="216" customFormat="1" ht="15" customHeight="1">
      <c r="A320" s="202"/>
      <c r="B320" s="203"/>
      <c r="F320" s="202"/>
      <c r="G320" s="202"/>
      <c r="H320" s="202"/>
      <c r="I320" s="202"/>
      <c r="J320" s="202"/>
    </row>
    <row r="321" spans="1:10" s="216" customFormat="1" ht="15" customHeight="1">
      <c r="A321" s="202"/>
      <c r="B321" s="203"/>
      <c r="F321" s="202"/>
      <c r="G321" s="202"/>
      <c r="H321" s="202"/>
      <c r="I321" s="202"/>
      <c r="J321" s="202"/>
    </row>
    <row r="322" spans="1:10" s="216" customFormat="1" ht="15" customHeight="1">
      <c r="A322" s="202"/>
      <c r="B322" s="203"/>
      <c r="F322" s="202"/>
      <c r="G322" s="202"/>
      <c r="H322" s="202"/>
      <c r="I322" s="202"/>
      <c r="J322" s="202"/>
    </row>
    <row r="323" spans="1:10" s="216" customFormat="1" ht="15" customHeight="1">
      <c r="A323" s="202"/>
      <c r="B323" s="203"/>
      <c r="F323" s="202"/>
      <c r="G323" s="202"/>
      <c r="H323" s="202"/>
      <c r="I323" s="202"/>
      <c r="J323" s="202"/>
    </row>
    <row r="324" spans="1:10" s="216" customFormat="1" ht="15" customHeight="1">
      <c r="A324" s="202"/>
      <c r="B324" s="203"/>
      <c r="F324" s="202"/>
      <c r="G324" s="202"/>
      <c r="H324" s="202"/>
      <c r="I324" s="202"/>
      <c r="J324" s="202"/>
    </row>
    <row r="325" spans="1:10" s="216" customFormat="1" ht="15" customHeight="1">
      <c r="A325" s="202"/>
      <c r="B325" s="203"/>
      <c r="F325" s="202"/>
      <c r="G325" s="202"/>
      <c r="H325" s="202"/>
      <c r="I325" s="202"/>
      <c r="J325" s="202"/>
    </row>
    <row r="326" spans="1:10" s="216" customFormat="1" ht="15" customHeight="1">
      <c r="A326" s="202"/>
      <c r="B326" s="203"/>
      <c r="F326" s="202"/>
      <c r="G326" s="202"/>
      <c r="H326" s="202"/>
      <c r="I326" s="202"/>
      <c r="J326" s="202"/>
    </row>
    <row r="327" spans="1:10" s="216" customFormat="1" ht="15" customHeight="1">
      <c r="A327" s="202"/>
      <c r="B327" s="203"/>
      <c r="F327" s="202"/>
      <c r="G327" s="202"/>
      <c r="H327" s="202"/>
      <c r="I327" s="202"/>
      <c r="J327" s="202"/>
    </row>
    <row r="328" spans="1:10" s="216" customFormat="1" ht="15" customHeight="1">
      <c r="A328" s="202"/>
      <c r="B328" s="203"/>
      <c r="F328" s="202"/>
      <c r="G328" s="202"/>
      <c r="H328" s="202"/>
      <c r="I328" s="202"/>
      <c r="J328" s="202"/>
    </row>
    <row r="329" spans="1:10" s="216" customFormat="1" ht="15" customHeight="1">
      <c r="A329" s="202"/>
      <c r="B329" s="203"/>
      <c r="F329" s="202"/>
      <c r="G329" s="202"/>
      <c r="H329" s="202"/>
      <c r="I329" s="202"/>
      <c r="J329" s="202"/>
    </row>
    <row r="330" spans="1:10" s="216" customFormat="1" ht="15" customHeight="1">
      <c r="A330" s="202"/>
      <c r="B330" s="203"/>
      <c r="F330" s="202"/>
      <c r="G330" s="202"/>
      <c r="H330" s="202"/>
      <c r="I330" s="202"/>
      <c r="J330" s="202"/>
    </row>
    <row r="331" spans="1:10" s="216" customFormat="1" ht="15" customHeight="1">
      <c r="A331" s="202"/>
      <c r="B331" s="203"/>
      <c r="F331" s="202"/>
      <c r="G331" s="202"/>
      <c r="H331" s="202"/>
      <c r="I331" s="202"/>
      <c r="J331" s="202"/>
    </row>
    <row r="332" spans="1:10" s="216" customFormat="1" ht="15" customHeight="1">
      <c r="A332" s="202"/>
      <c r="B332" s="203"/>
      <c r="F332" s="202"/>
      <c r="G332" s="202"/>
      <c r="H332" s="202"/>
      <c r="I332" s="202"/>
      <c r="J332" s="202"/>
    </row>
    <row r="333" spans="1:10" s="216" customFormat="1" ht="15" customHeight="1">
      <c r="A333" s="202"/>
      <c r="B333" s="203"/>
      <c r="F333" s="202"/>
      <c r="G333" s="202"/>
      <c r="H333" s="202"/>
      <c r="I333" s="202"/>
      <c r="J333" s="202"/>
    </row>
    <row r="334" spans="1:10" s="216" customFormat="1" ht="15" customHeight="1">
      <c r="A334" s="202"/>
      <c r="B334" s="203"/>
      <c r="F334" s="202"/>
      <c r="G334" s="202"/>
      <c r="H334" s="202"/>
      <c r="I334" s="202"/>
      <c r="J334" s="202"/>
    </row>
    <row r="335" spans="1:10" s="216" customFormat="1" ht="15" customHeight="1">
      <c r="A335" s="202"/>
      <c r="B335" s="203"/>
      <c r="F335" s="202"/>
      <c r="G335" s="202"/>
      <c r="H335" s="202"/>
      <c r="I335" s="202"/>
      <c r="J335" s="202"/>
    </row>
    <row r="336" spans="1:10" s="216" customFormat="1" ht="15" customHeight="1">
      <c r="A336" s="202"/>
      <c r="B336" s="203"/>
      <c r="F336" s="202"/>
      <c r="G336" s="202"/>
      <c r="H336" s="202"/>
      <c r="I336" s="202"/>
      <c r="J336" s="202"/>
    </row>
    <row r="337" spans="1:10" s="216" customFormat="1" ht="15" customHeight="1">
      <c r="A337" s="202"/>
      <c r="B337" s="203"/>
      <c r="F337" s="202"/>
      <c r="G337" s="202"/>
      <c r="H337" s="202"/>
      <c r="I337" s="202"/>
      <c r="J337" s="202"/>
    </row>
    <row r="338" spans="1:10" s="216" customFormat="1" ht="15" customHeight="1">
      <c r="A338" s="202"/>
      <c r="B338" s="203"/>
      <c r="F338" s="202"/>
      <c r="G338" s="202"/>
      <c r="H338" s="202"/>
      <c r="I338" s="202"/>
      <c r="J338" s="202"/>
    </row>
    <row r="339" spans="1:10" s="216" customFormat="1" ht="15" customHeight="1">
      <c r="A339" s="202"/>
      <c r="B339" s="203"/>
      <c r="F339" s="202"/>
      <c r="G339" s="202"/>
      <c r="H339" s="202"/>
      <c r="I339" s="202"/>
      <c r="J339" s="202"/>
    </row>
    <row r="340" spans="1:10" s="216" customFormat="1" ht="15" customHeight="1">
      <c r="A340" s="202"/>
      <c r="B340" s="203"/>
      <c r="F340" s="202"/>
      <c r="G340" s="202"/>
      <c r="H340" s="202"/>
      <c r="I340" s="202"/>
      <c r="J340" s="202"/>
    </row>
    <row r="341" spans="1:10" s="216" customFormat="1" ht="15" customHeight="1">
      <c r="A341" s="202"/>
      <c r="B341" s="203"/>
      <c r="F341" s="202"/>
      <c r="G341" s="202"/>
      <c r="H341" s="202"/>
      <c r="I341" s="202"/>
      <c r="J341" s="202"/>
    </row>
    <row r="342" spans="1:10" s="216" customFormat="1" ht="15" customHeight="1">
      <c r="A342" s="202"/>
      <c r="B342" s="203"/>
      <c r="F342" s="202"/>
      <c r="G342" s="202"/>
      <c r="H342" s="202"/>
      <c r="I342" s="202"/>
      <c r="J342" s="202"/>
    </row>
    <row r="343" spans="1:10" s="216" customFormat="1" ht="15" customHeight="1">
      <c r="A343" s="202"/>
      <c r="B343" s="203"/>
      <c r="F343" s="202"/>
      <c r="G343" s="202"/>
      <c r="H343" s="202"/>
      <c r="I343" s="202"/>
      <c r="J343" s="202"/>
    </row>
    <row r="344" spans="1:10" s="216" customFormat="1" ht="15" customHeight="1">
      <c r="A344" s="202"/>
      <c r="B344" s="203"/>
      <c r="F344" s="202"/>
      <c r="G344" s="202"/>
      <c r="H344" s="202"/>
      <c r="I344" s="202"/>
      <c r="J344" s="202"/>
    </row>
    <row r="345" spans="1:10" s="216" customFormat="1" ht="15" customHeight="1">
      <c r="A345" s="202"/>
      <c r="B345" s="203"/>
      <c r="F345" s="202"/>
      <c r="G345" s="202"/>
      <c r="H345" s="202"/>
      <c r="I345" s="202"/>
      <c r="J345" s="202"/>
    </row>
    <row r="346" spans="1:10" s="216" customFormat="1" ht="15" customHeight="1">
      <c r="A346" s="202"/>
      <c r="B346" s="203"/>
      <c r="F346" s="202"/>
      <c r="G346" s="202"/>
      <c r="H346" s="202"/>
      <c r="I346" s="202"/>
      <c r="J346" s="202"/>
    </row>
    <row r="347" spans="1:10" s="216" customFormat="1" ht="15" customHeight="1">
      <c r="A347" s="202"/>
      <c r="B347" s="203"/>
      <c r="F347" s="202"/>
      <c r="G347" s="202"/>
      <c r="H347" s="202"/>
      <c r="I347" s="202"/>
      <c r="J347" s="202"/>
    </row>
    <row r="348" spans="1:10" s="216" customFormat="1" ht="15" customHeight="1">
      <c r="A348" s="202"/>
      <c r="B348" s="203"/>
      <c r="F348" s="202"/>
      <c r="G348" s="202"/>
      <c r="H348" s="202"/>
      <c r="I348" s="202"/>
      <c r="J348" s="202"/>
    </row>
    <row r="349" spans="1:10" s="216" customFormat="1" ht="15" customHeight="1">
      <c r="A349" s="202"/>
      <c r="B349" s="203"/>
      <c r="F349" s="202"/>
      <c r="G349" s="202"/>
      <c r="H349" s="202"/>
      <c r="I349" s="202"/>
      <c r="J349" s="202"/>
    </row>
    <row r="350" spans="1:10" s="216" customFormat="1" ht="15" customHeight="1">
      <c r="A350" s="202"/>
      <c r="B350" s="203"/>
      <c r="F350" s="202"/>
      <c r="G350" s="202"/>
      <c r="H350" s="202"/>
      <c r="I350" s="202"/>
      <c r="J350" s="202"/>
    </row>
    <row r="351" spans="1:10" s="216" customFormat="1" ht="15" customHeight="1">
      <c r="A351" s="202"/>
      <c r="B351" s="203"/>
      <c r="F351" s="202"/>
      <c r="G351" s="202"/>
      <c r="H351" s="202"/>
      <c r="I351" s="202"/>
      <c r="J351" s="202"/>
    </row>
    <row r="352" spans="1:10" s="216" customFormat="1" ht="15" customHeight="1">
      <c r="A352" s="202"/>
      <c r="B352" s="203"/>
      <c r="F352" s="202"/>
      <c r="G352" s="202"/>
      <c r="H352" s="202"/>
      <c r="I352" s="202"/>
      <c r="J352" s="202"/>
    </row>
    <row r="353" spans="1:10" s="216" customFormat="1" ht="15" customHeight="1">
      <c r="A353" s="202"/>
      <c r="B353" s="203"/>
      <c r="F353" s="202"/>
      <c r="G353" s="202"/>
      <c r="H353" s="202"/>
      <c r="I353" s="202"/>
      <c r="J353" s="202"/>
    </row>
    <row r="354" spans="1:10" s="216" customFormat="1" ht="15" customHeight="1">
      <c r="A354" s="202"/>
      <c r="B354" s="203"/>
      <c r="F354" s="202"/>
      <c r="G354" s="202"/>
      <c r="H354" s="202"/>
      <c r="I354" s="202"/>
      <c r="J354" s="202"/>
    </row>
    <row r="355" spans="1:10" s="216" customFormat="1" ht="15" customHeight="1">
      <c r="A355" s="202"/>
      <c r="B355" s="203"/>
      <c r="F355" s="202"/>
      <c r="G355" s="202"/>
      <c r="H355" s="202"/>
      <c r="I355" s="202"/>
      <c r="J355" s="202"/>
    </row>
    <row r="356" spans="1:10" s="216" customFormat="1" ht="15" customHeight="1">
      <c r="A356" s="202"/>
      <c r="B356" s="203"/>
      <c r="F356" s="202"/>
      <c r="G356" s="202"/>
      <c r="H356" s="202"/>
      <c r="I356" s="202"/>
      <c r="J356" s="202"/>
    </row>
    <row r="357" spans="1:10" s="216" customFormat="1" ht="15" customHeight="1">
      <c r="A357" s="202"/>
      <c r="B357" s="203"/>
      <c r="F357" s="202"/>
      <c r="G357" s="202"/>
      <c r="H357" s="202"/>
      <c r="I357" s="202"/>
      <c r="J357" s="202"/>
    </row>
    <row r="358" spans="1:10" s="216" customFormat="1" ht="15" customHeight="1">
      <c r="A358" s="202"/>
      <c r="B358" s="203"/>
      <c r="F358" s="202"/>
      <c r="G358" s="202"/>
      <c r="H358" s="202"/>
      <c r="I358" s="202"/>
      <c r="J358" s="202"/>
    </row>
    <row r="359" spans="1:10" s="216" customFormat="1" ht="15" customHeight="1">
      <c r="A359" s="202"/>
      <c r="B359" s="203"/>
      <c r="F359" s="202"/>
      <c r="G359" s="202"/>
      <c r="H359" s="202"/>
      <c r="I359" s="202"/>
      <c r="J359" s="202"/>
    </row>
    <row r="360" spans="1:10" s="216" customFormat="1" ht="15" customHeight="1">
      <c r="A360" s="202"/>
      <c r="B360" s="203"/>
      <c r="F360" s="202"/>
      <c r="G360" s="202"/>
      <c r="H360" s="202"/>
      <c r="I360" s="202"/>
      <c r="J360" s="202"/>
    </row>
    <row r="361" spans="1:10" s="216" customFormat="1" ht="15" customHeight="1">
      <c r="A361" s="202"/>
      <c r="B361" s="203"/>
      <c r="F361" s="202"/>
      <c r="G361" s="202"/>
      <c r="H361" s="202"/>
      <c r="I361" s="202"/>
      <c r="J361" s="202"/>
    </row>
    <row r="362" spans="1:10" s="216" customFormat="1" ht="15" customHeight="1">
      <c r="A362" s="202"/>
      <c r="B362" s="203"/>
      <c r="F362" s="202"/>
      <c r="G362" s="202"/>
      <c r="H362" s="202"/>
      <c r="I362" s="202"/>
      <c r="J362" s="202"/>
    </row>
    <row r="363" spans="1:10" s="216" customFormat="1" ht="15" customHeight="1">
      <c r="A363" s="202"/>
      <c r="B363" s="203"/>
      <c r="F363" s="202"/>
      <c r="G363" s="202"/>
      <c r="H363" s="202"/>
      <c r="I363" s="202"/>
      <c r="J363" s="202"/>
    </row>
    <row r="364" spans="1:10" s="216" customFormat="1" ht="15" customHeight="1">
      <c r="A364" s="202"/>
      <c r="B364" s="203"/>
      <c r="F364" s="202"/>
      <c r="G364" s="202"/>
      <c r="H364" s="202"/>
      <c r="I364" s="202"/>
      <c r="J364" s="202"/>
    </row>
    <row r="365" spans="1:10" s="216" customFormat="1" ht="15" customHeight="1">
      <c r="A365" s="202"/>
      <c r="B365" s="203"/>
      <c r="F365" s="202"/>
      <c r="G365" s="202"/>
      <c r="H365" s="202"/>
      <c r="I365" s="202"/>
      <c r="J365" s="202"/>
    </row>
    <row r="366" spans="1:10" s="216" customFormat="1" ht="15" customHeight="1">
      <c r="A366" s="202"/>
      <c r="B366" s="203"/>
      <c r="F366" s="202"/>
      <c r="G366" s="202"/>
      <c r="H366" s="202"/>
      <c r="I366" s="202"/>
      <c r="J366" s="202"/>
    </row>
    <row r="367" spans="1:10" s="216" customFormat="1" ht="15" customHeight="1">
      <c r="A367" s="202"/>
      <c r="B367" s="203"/>
      <c r="F367" s="202"/>
      <c r="G367" s="202"/>
      <c r="H367" s="202"/>
      <c r="I367" s="202"/>
      <c r="J367" s="202"/>
    </row>
    <row r="368" spans="1:10" s="216" customFormat="1" ht="15" customHeight="1">
      <c r="A368" s="202"/>
      <c r="B368" s="203"/>
      <c r="F368" s="202"/>
      <c r="G368" s="202"/>
      <c r="H368" s="202"/>
      <c r="I368" s="202"/>
      <c r="J368" s="202"/>
    </row>
    <row r="369" spans="1:10" s="216" customFormat="1" ht="15" customHeight="1">
      <c r="A369" s="202"/>
      <c r="B369" s="203"/>
      <c r="F369" s="202"/>
      <c r="G369" s="202"/>
      <c r="H369" s="202"/>
      <c r="I369" s="202"/>
      <c r="J369" s="202"/>
    </row>
    <row r="370" spans="1:10" s="216" customFormat="1" ht="15" customHeight="1">
      <c r="A370" s="202"/>
      <c r="B370" s="203"/>
      <c r="F370" s="202"/>
      <c r="G370" s="202"/>
      <c r="H370" s="202"/>
      <c r="I370" s="202"/>
      <c r="J370" s="202"/>
    </row>
    <row r="371" spans="1:10" s="216" customFormat="1" ht="15" customHeight="1">
      <c r="A371" s="202"/>
      <c r="B371" s="203"/>
      <c r="F371" s="202"/>
      <c r="G371" s="202"/>
      <c r="H371" s="202"/>
      <c r="I371" s="202"/>
      <c r="J371" s="202"/>
    </row>
    <row r="372" spans="1:10" s="216" customFormat="1" ht="15" customHeight="1">
      <c r="A372" s="202"/>
      <c r="B372" s="203"/>
      <c r="F372" s="202"/>
      <c r="G372" s="202"/>
      <c r="H372" s="202"/>
      <c r="I372" s="202"/>
      <c r="J372" s="202"/>
    </row>
    <row r="373" spans="1:10" s="216" customFormat="1" ht="15" customHeight="1">
      <c r="A373" s="202"/>
      <c r="B373" s="203"/>
      <c r="F373" s="202"/>
      <c r="G373" s="202"/>
      <c r="H373" s="202"/>
      <c r="I373" s="202"/>
      <c r="J373" s="202"/>
    </row>
    <row r="374" spans="1:10" s="216" customFormat="1" ht="15" customHeight="1">
      <c r="A374" s="202"/>
      <c r="B374" s="203"/>
      <c r="F374" s="202"/>
      <c r="G374" s="202"/>
      <c r="H374" s="202"/>
      <c r="I374" s="202"/>
      <c r="J374" s="202"/>
    </row>
    <row r="375" spans="1:10" s="216" customFormat="1" ht="15" customHeight="1">
      <c r="A375" s="202"/>
      <c r="B375" s="203"/>
      <c r="F375" s="202"/>
      <c r="G375" s="202"/>
      <c r="H375" s="202"/>
      <c r="I375" s="202"/>
      <c r="J375" s="202"/>
    </row>
    <row r="376" spans="1:10" s="216" customFormat="1" ht="15" customHeight="1">
      <c r="A376" s="202"/>
      <c r="B376" s="203"/>
      <c r="F376" s="202"/>
      <c r="G376" s="202"/>
      <c r="H376" s="202"/>
      <c r="I376" s="202"/>
      <c r="J376" s="202"/>
    </row>
    <row r="377" spans="1:10" s="216" customFormat="1" ht="15" customHeight="1">
      <c r="A377" s="202"/>
      <c r="B377" s="203"/>
      <c r="F377" s="202"/>
      <c r="G377" s="202"/>
      <c r="H377" s="202"/>
      <c r="I377" s="202"/>
      <c r="J377" s="202"/>
    </row>
    <row r="378" spans="1:10" s="216" customFormat="1" ht="15" customHeight="1">
      <c r="A378" s="202"/>
      <c r="B378" s="203"/>
      <c r="F378" s="202"/>
      <c r="G378" s="202"/>
      <c r="H378" s="202"/>
      <c r="I378" s="202"/>
      <c r="J378" s="202"/>
    </row>
    <row r="379" spans="1:10" s="216" customFormat="1" ht="15" customHeight="1">
      <c r="A379" s="202"/>
      <c r="B379" s="203"/>
      <c r="F379" s="202"/>
      <c r="G379" s="202"/>
      <c r="H379" s="202"/>
      <c r="I379" s="202"/>
      <c r="J379" s="202"/>
    </row>
    <row r="380" spans="1:10" s="216" customFormat="1" ht="15" customHeight="1">
      <c r="A380" s="202"/>
      <c r="B380" s="203"/>
      <c r="F380" s="202"/>
      <c r="G380" s="202"/>
      <c r="H380" s="202"/>
      <c r="I380" s="202"/>
      <c r="J380" s="202"/>
    </row>
    <row r="381" spans="1:10" s="216" customFormat="1" ht="15" customHeight="1">
      <c r="A381" s="202"/>
      <c r="B381" s="203"/>
      <c r="F381" s="202"/>
      <c r="G381" s="202"/>
      <c r="H381" s="202"/>
      <c r="I381" s="202"/>
      <c r="J381" s="202"/>
    </row>
    <row r="382" spans="1:10" s="216" customFormat="1" ht="15" customHeight="1">
      <c r="A382" s="202"/>
      <c r="B382" s="203"/>
      <c r="F382" s="202"/>
      <c r="G382" s="202"/>
      <c r="H382" s="202"/>
      <c r="I382" s="202"/>
      <c r="J382" s="202"/>
    </row>
    <row r="383" spans="1:10" s="216" customFormat="1" ht="15" customHeight="1">
      <c r="A383" s="202"/>
      <c r="B383" s="203"/>
      <c r="F383" s="202"/>
      <c r="G383" s="202"/>
      <c r="H383" s="202"/>
      <c r="I383" s="202"/>
      <c r="J383" s="202"/>
    </row>
    <row r="384" spans="1:10" s="216" customFormat="1" ht="15" customHeight="1">
      <c r="A384" s="202"/>
      <c r="B384" s="203"/>
      <c r="F384" s="202"/>
      <c r="G384" s="202"/>
      <c r="H384" s="202"/>
      <c r="I384" s="202"/>
      <c r="J384" s="202"/>
    </row>
    <row r="385" spans="1:10" s="216" customFormat="1" ht="15" customHeight="1">
      <c r="A385" s="202"/>
      <c r="B385" s="203"/>
      <c r="F385" s="202"/>
      <c r="G385" s="202"/>
      <c r="H385" s="202"/>
      <c r="I385" s="202"/>
      <c r="J385" s="202"/>
    </row>
    <row r="386" spans="1:10" s="216" customFormat="1" ht="15" customHeight="1">
      <c r="A386" s="202"/>
      <c r="B386" s="203"/>
      <c r="F386" s="202"/>
      <c r="G386" s="202"/>
      <c r="H386" s="202"/>
      <c r="I386" s="202"/>
      <c r="J386" s="202"/>
    </row>
    <row r="387" spans="1:10" s="216" customFormat="1" ht="15" customHeight="1">
      <c r="A387" s="202"/>
      <c r="B387" s="203"/>
      <c r="F387" s="202"/>
      <c r="G387" s="202"/>
      <c r="H387" s="202"/>
      <c r="I387" s="202"/>
      <c r="J387" s="202"/>
    </row>
    <row r="388" spans="1:10" s="216" customFormat="1" ht="15" customHeight="1">
      <c r="A388" s="202"/>
      <c r="B388" s="203"/>
      <c r="F388" s="202"/>
      <c r="G388" s="202"/>
      <c r="H388" s="202"/>
      <c r="I388" s="202"/>
      <c r="J388" s="202"/>
    </row>
    <row r="389" spans="1:10" s="216" customFormat="1" ht="15" customHeight="1">
      <c r="A389" s="202"/>
      <c r="B389" s="203"/>
      <c r="F389" s="202"/>
      <c r="G389" s="202"/>
      <c r="H389" s="202"/>
      <c r="I389" s="202"/>
      <c r="J389" s="202"/>
    </row>
    <row r="390" spans="1:10" s="216" customFormat="1" ht="15" customHeight="1">
      <c r="A390" s="202"/>
      <c r="B390" s="203"/>
      <c r="F390" s="202"/>
      <c r="G390" s="202"/>
      <c r="H390" s="202"/>
      <c r="I390" s="202"/>
      <c r="J390" s="202"/>
    </row>
    <row r="391" spans="1:10" s="216" customFormat="1" ht="15" customHeight="1">
      <c r="A391" s="202"/>
      <c r="B391" s="203"/>
      <c r="F391" s="202"/>
      <c r="G391" s="202"/>
      <c r="H391" s="202"/>
      <c r="I391" s="202"/>
      <c r="J391" s="202"/>
    </row>
    <row r="392" spans="1:10" s="216" customFormat="1" ht="15" customHeight="1">
      <c r="A392" s="202"/>
      <c r="B392" s="203"/>
      <c r="F392" s="202"/>
      <c r="G392" s="202"/>
      <c r="H392" s="202"/>
      <c r="I392" s="202"/>
      <c r="J392" s="202"/>
    </row>
    <row r="393" spans="1:10" s="216" customFormat="1" ht="15" customHeight="1">
      <c r="A393" s="202"/>
      <c r="B393" s="203"/>
      <c r="F393" s="202"/>
      <c r="G393" s="202"/>
      <c r="H393" s="202"/>
      <c r="I393" s="202"/>
      <c r="J393" s="202"/>
    </row>
    <row r="394" spans="1:10" s="216" customFormat="1" ht="15" customHeight="1">
      <c r="A394" s="202"/>
      <c r="B394" s="203"/>
      <c r="F394" s="202"/>
      <c r="G394" s="202"/>
      <c r="H394" s="202"/>
      <c r="I394" s="202"/>
      <c r="J394" s="202"/>
    </row>
    <row r="395" spans="1:10" s="216" customFormat="1" ht="15" customHeight="1">
      <c r="A395" s="202"/>
      <c r="B395" s="203"/>
      <c r="F395" s="202"/>
      <c r="G395" s="202"/>
      <c r="H395" s="202"/>
      <c r="I395" s="202"/>
      <c r="J395" s="202"/>
    </row>
    <row r="396" spans="1:10" s="216" customFormat="1" ht="15" customHeight="1">
      <c r="A396" s="202"/>
      <c r="B396" s="203"/>
      <c r="F396" s="202"/>
      <c r="G396" s="202"/>
      <c r="H396" s="202"/>
      <c r="I396" s="202"/>
      <c r="J396" s="202"/>
    </row>
    <row r="397" spans="1:10" s="216" customFormat="1" ht="15" customHeight="1">
      <c r="A397" s="202"/>
      <c r="B397" s="203"/>
      <c r="F397" s="202"/>
      <c r="G397" s="202"/>
      <c r="H397" s="202"/>
      <c r="I397" s="202"/>
      <c r="J397" s="202"/>
    </row>
    <row r="398" spans="1:10" s="216" customFormat="1" ht="15" customHeight="1">
      <c r="A398" s="202"/>
      <c r="B398" s="203"/>
      <c r="F398" s="202"/>
      <c r="G398" s="202"/>
      <c r="H398" s="202"/>
      <c r="I398" s="202"/>
      <c r="J398" s="202"/>
    </row>
    <row r="399" spans="1:10" s="216" customFormat="1" ht="15" customHeight="1">
      <c r="A399" s="202"/>
      <c r="B399" s="203"/>
      <c r="F399" s="202"/>
      <c r="G399" s="202"/>
      <c r="H399" s="202"/>
      <c r="I399" s="202"/>
      <c r="J399" s="202"/>
    </row>
    <row r="400" spans="1:10" s="216" customFormat="1" ht="15" customHeight="1">
      <c r="A400" s="202"/>
      <c r="B400" s="203"/>
      <c r="F400" s="202"/>
      <c r="G400" s="202"/>
      <c r="H400" s="202"/>
      <c r="I400" s="202"/>
      <c r="J400" s="202"/>
    </row>
    <row r="401" spans="1:10" s="216" customFormat="1" ht="15" customHeight="1">
      <c r="A401" s="202"/>
      <c r="B401" s="203"/>
      <c r="F401" s="202"/>
      <c r="G401" s="202"/>
      <c r="H401" s="202"/>
      <c r="I401" s="202"/>
      <c r="J401" s="202"/>
    </row>
    <row r="402" spans="1:10" s="216" customFormat="1" ht="15" customHeight="1">
      <c r="A402" s="202"/>
      <c r="B402" s="203"/>
      <c r="F402" s="202"/>
      <c r="G402" s="202"/>
      <c r="H402" s="202"/>
      <c r="I402" s="202"/>
      <c r="J402" s="202"/>
    </row>
    <row r="403" spans="1:10" s="216" customFormat="1" ht="15" customHeight="1">
      <c r="A403" s="202"/>
      <c r="B403" s="203"/>
      <c r="F403" s="202"/>
      <c r="G403" s="202"/>
      <c r="H403" s="202"/>
      <c r="I403" s="202"/>
      <c r="J403" s="202"/>
    </row>
    <row r="404" spans="1:10" s="216" customFormat="1" ht="15" customHeight="1">
      <c r="A404" s="202"/>
      <c r="B404" s="203"/>
      <c r="F404" s="202"/>
      <c r="G404" s="202"/>
      <c r="H404" s="202"/>
      <c r="I404" s="202"/>
      <c r="J404" s="202"/>
    </row>
    <row r="405" spans="1:10" s="216" customFormat="1" ht="15" customHeight="1">
      <c r="A405" s="202"/>
      <c r="B405" s="203"/>
      <c r="F405" s="202"/>
      <c r="G405" s="202"/>
      <c r="H405" s="202"/>
      <c r="I405" s="202"/>
      <c r="J405" s="202"/>
    </row>
    <row r="406" spans="1:10" s="216" customFormat="1" ht="15" customHeight="1">
      <c r="A406" s="202"/>
      <c r="B406" s="203"/>
      <c r="F406" s="202"/>
      <c r="G406" s="202"/>
      <c r="H406" s="202"/>
      <c r="I406" s="202"/>
      <c r="J406" s="202"/>
    </row>
    <row r="407" spans="1:10" s="216" customFormat="1" ht="15" customHeight="1">
      <c r="A407" s="202"/>
      <c r="B407" s="203"/>
      <c r="F407" s="202"/>
      <c r="G407" s="202"/>
      <c r="H407" s="202"/>
      <c r="I407" s="202"/>
      <c r="J407" s="202"/>
    </row>
    <row r="408" spans="1:10" s="216" customFormat="1" ht="15" customHeight="1">
      <c r="A408" s="202"/>
      <c r="B408" s="203"/>
      <c r="F408" s="202"/>
      <c r="G408" s="202"/>
      <c r="H408" s="202"/>
      <c r="I408" s="202"/>
      <c r="J408" s="202"/>
    </row>
    <row r="409" spans="1:10" s="216" customFormat="1" ht="15" customHeight="1">
      <c r="A409" s="202"/>
      <c r="B409" s="203"/>
      <c r="F409" s="202"/>
      <c r="G409" s="202"/>
      <c r="H409" s="202"/>
      <c r="I409" s="202"/>
      <c r="J409" s="202"/>
    </row>
    <row r="410" spans="1:10" s="216" customFormat="1" ht="15" customHeight="1">
      <c r="A410" s="202"/>
      <c r="B410" s="203"/>
      <c r="F410" s="202"/>
      <c r="G410" s="202"/>
      <c r="H410" s="202"/>
      <c r="I410" s="202"/>
      <c r="J410" s="202"/>
    </row>
    <row r="411" spans="1:10" s="216" customFormat="1" ht="15" customHeight="1">
      <c r="A411" s="202"/>
      <c r="B411" s="203"/>
      <c r="F411" s="202"/>
      <c r="G411" s="202"/>
      <c r="H411" s="202"/>
      <c r="I411" s="202"/>
      <c r="J411" s="202"/>
    </row>
    <row r="412" spans="1:10" s="216" customFormat="1" ht="15" customHeight="1">
      <c r="A412" s="202"/>
      <c r="B412" s="203"/>
      <c r="F412" s="202"/>
      <c r="G412" s="202"/>
      <c r="H412" s="202"/>
      <c r="I412" s="202"/>
      <c r="J412" s="202"/>
    </row>
    <row r="413" spans="1:10" s="216" customFormat="1" ht="15" customHeight="1">
      <c r="A413" s="202"/>
      <c r="B413" s="203"/>
      <c r="F413" s="202"/>
      <c r="G413" s="202"/>
      <c r="H413" s="202"/>
      <c r="I413" s="202"/>
      <c r="J413" s="202"/>
    </row>
    <row r="414" spans="1:10" s="216" customFormat="1" ht="15" customHeight="1">
      <c r="A414" s="202"/>
      <c r="B414" s="203"/>
      <c r="F414" s="202"/>
      <c r="G414" s="202"/>
      <c r="H414" s="202"/>
      <c r="I414" s="202"/>
      <c r="J414" s="202"/>
    </row>
    <row r="415" spans="1:10" s="216" customFormat="1" ht="15" customHeight="1">
      <c r="A415" s="202"/>
      <c r="B415" s="203"/>
      <c r="F415" s="202"/>
      <c r="G415" s="202"/>
      <c r="H415" s="202"/>
      <c r="I415" s="202"/>
      <c r="J415" s="202"/>
    </row>
    <row r="416" spans="1:10" s="216" customFormat="1" ht="15" customHeight="1">
      <c r="A416" s="202"/>
      <c r="B416" s="203"/>
      <c r="F416" s="202"/>
      <c r="G416" s="202"/>
      <c r="H416" s="202"/>
      <c r="I416" s="202"/>
      <c r="J416" s="202"/>
    </row>
    <row r="417" spans="1:10" s="216" customFormat="1" ht="15" customHeight="1">
      <c r="A417" s="202"/>
      <c r="B417" s="203"/>
      <c r="F417" s="202"/>
      <c r="G417" s="202"/>
      <c r="H417" s="202"/>
      <c r="I417" s="202"/>
      <c r="J417" s="202"/>
    </row>
    <row r="418" spans="1:10" s="216" customFormat="1" ht="15" customHeight="1">
      <c r="A418" s="202"/>
      <c r="B418" s="203"/>
      <c r="F418" s="202"/>
      <c r="G418" s="202"/>
      <c r="H418" s="202"/>
      <c r="I418" s="202"/>
      <c r="J418" s="202"/>
    </row>
    <row r="419" spans="1:10" s="216" customFormat="1" ht="15" customHeight="1">
      <c r="A419" s="202"/>
      <c r="B419" s="203"/>
      <c r="F419" s="202"/>
      <c r="G419" s="202"/>
      <c r="H419" s="202"/>
      <c r="I419" s="202"/>
      <c r="J419" s="202"/>
    </row>
    <row r="420" spans="1:10" s="216" customFormat="1" ht="15" customHeight="1">
      <c r="A420" s="202"/>
      <c r="B420" s="203"/>
      <c r="F420" s="202"/>
      <c r="G420" s="202"/>
      <c r="H420" s="202"/>
      <c r="I420" s="202"/>
      <c r="J420" s="202"/>
    </row>
    <row r="421" spans="1:10" s="216" customFormat="1" ht="15" customHeight="1">
      <c r="A421" s="202"/>
      <c r="B421" s="203"/>
      <c r="F421" s="202"/>
      <c r="G421" s="202"/>
      <c r="H421" s="202"/>
      <c r="I421" s="202"/>
      <c r="J421" s="202"/>
    </row>
    <row r="422" spans="1:10" s="216" customFormat="1" ht="15" customHeight="1">
      <c r="A422" s="202"/>
      <c r="B422" s="203"/>
      <c r="F422" s="202"/>
      <c r="G422" s="202"/>
      <c r="H422" s="202"/>
      <c r="I422" s="202"/>
      <c r="J422" s="202"/>
    </row>
    <row r="423" spans="1:10" s="216" customFormat="1" ht="15" customHeight="1">
      <c r="A423" s="202"/>
      <c r="B423" s="203"/>
      <c r="F423" s="202"/>
      <c r="G423" s="202"/>
      <c r="H423" s="202"/>
      <c r="I423" s="202"/>
      <c r="J423" s="202"/>
    </row>
    <row r="424" spans="1:10" s="216" customFormat="1" ht="15" customHeight="1">
      <c r="A424" s="202"/>
      <c r="B424" s="203"/>
      <c r="F424" s="202"/>
      <c r="G424" s="202"/>
      <c r="H424" s="202"/>
      <c r="I424" s="202"/>
      <c r="J424" s="202"/>
    </row>
    <row r="425" spans="1:10" s="216" customFormat="1" ht="15" customHeight="1">
      <c r="A425" s="202"/>
      <c r="B425" s="203"/>
      <c r="F425" s="202"/>
      <c r="G425" s="202"/>
      <c r="H425" s="202"/>
      <c r="I425" s="202"/>
      <c r="J425" s="202"/>
    </row>
    <row r="426" spans="1:10" s="216" customFormat="1" ht="15" customHeight="1">
      <c r="A426" s="202"/>
      <c r="B426" s="203"/>
      <c r="F426" s="202"/>
      <c r="G426" s="202"/>
      <c r="H426" s="202"/>
      <c r="I426" s="202"/>
      <c r="J426" s="202"/>
    </row>
    <row r="427" spans="1:10" s="216" customFormat="1" ht="15" customHeight="1">
      <c r="A427" s="202"/>
      <c r="B427" s="203"/>
      <c r="F427" s="202"/>
      <c r="G427" s="202"/>
      <c r="H427" s="202"/>
      <c r="I427" s="202"/>
      <c r="J427" s="202"/>
    </row>
    <row r="428" spans="1:10" s="216" customFormat="1" ht="15" customHeight="1">
      <c r="A428" s="202"/>
      <c r="B428" s="203"/>
      <c r="F428" s="202"/>
      <c r="G428" s="202"/>
      <c r="H428" s="202"/>
      <c r="I428" s="202"/>
      <c r="J428" s="202"/>
    </row>
    <row r="429" spans="1:10" s="216" customFormat="1" ht="15" customHeight="1">
      <c r="A429" s="202"/>
      <c r="B429" s="203"/>
      <c r="F429" s="202"/>
      <c r="G429" s="202"/>
      <c r="H429" s="202"/>
      <c r="I429" s="202"/>
      <c r="J429" s="202"/>
    </row>
    <row r="430" spans="1:10" s="216" customFormat="1" ht="15" customHeight="1">
      <c r="A430" s="202"/>
      <c r="B430" s="203"/>
      <c r="F430" s="202"/>
      <c r="G430" s="202"/>
      <c r="H430" s="202"/>
      <c r="I430" s="202"/>
      <c r="J430" s="202"/>
    </row>
    <row r="431" spans="1:10" s="216" customFormat="1" ht="15" customHeight="1">
      <c r="A431" s="202"/>
      <c r="B431" s="203"/>
      <c r="F431" s="202"/>
      <c r="G431" s="202"/>
      <c r="H431" s="202"/>
      <c r="I431" s="202"/>
      <c r="J431" s="202"/>
    </row>
    <row r="432" spans="1:10" s="216" customFormat="1" ht="15" customHeight="1">
      <c r="A432" s="202"/>
      <c r="B432" s="203"/>
      <c r="F432" s="202"/>
      <c r="G432" s="202"/>
      <c r="H432" s="202"/>
      <c r="I432" s="202"/>
      <c r="J432" s="202"/>
    </row>
    <row r="433" spans="1:10" s="216" customFormat="1" ht="15" customHeight="1">
      <c r="A433" s="202"/>
      <c r="B433" s="203"/>
      <c r="F433" s="202"/>
      <c r="G433" s="202"/>
      <c r="H433" s="202"/>
      <c r="I433" s="202"/>
      <c r="J433" s="202"/>
    </row>
    <row r="434" spans="1:10" s="216" customFormat="1" ht="15" customHeight="1">
      <c r="A434" s="202"/>
      <c r="B434" s="203"/>
      <c r="F434" s="202"/>
      <c r="G434" s="202"/>
      <c r="H434" s="202"/>
      <c r="I434" s="202"/>
      <c r="J434" s="202"/>
    </row>
    <row r="435" spans="1:10" s="216" customFormat="1" ht="15" customHeight="1">
      <c r="A435" s="202"/>
      <c r="B435" s="203"/>
      <c r="F435" s="202"/>
      <c r="G435" s="202"/>
      <c r="H435" s="202"/>
      <c r="I435" s="202"/>
      <c r="J435" s="202"/>
    </row>
    <row r="436" spans="1:10" s="216" customFormat="1" ht="15" customHeight="1">
      <c r="A436" s="202"/>
      <c r="B436" s="203"/>
      <c r="F436" s="202"/>
      <c r="G436" s="202"/>
      <c r="H436" s="202"/>
      <c r="I436" s="202"/>
      <c r="J436" s="202"/>
    </row>
    <row r="437" spans="1:10" s="216" customFormat="1" ht="15" customHeight="1">
      <c r="A437" s="202"/>
      <c r="B437" s="203"/>
      <c r="F437" s="202"/>
      <c r="G437" s="202"/>
      <c r="H437" s="202"/>
      <c r="I437" s="202"/>
      <c r="J437" s="202"/>
    </row>
    <row r="438" spans="1:10" s="216" customFormat="1" ht="15" customHeight="1">
      <c r="A438" s="202"/>
      <c r="B438" s="203"/>
      <c r="F438" s="202"/>
      <c r="G438" s="202"/>
      <c r="H438" s="202"/>
      <c r="I438" s="202"/>
      <c r="J438" s="202"/>
    </row>
    <row r="439" spans="1:10" s="216" customFormat="1" ht="15" customHeight="1">
      <c r="A439" s="202"/>
      <c r="B439" s="203"/>
      <c r="F439" s="202"/>
      <c r="G439" s="202"/>
      <c r="H439" s="202"/>
      <c r="I439" s="202"/>
      <c r="J439" s="202"/>
    </row>
    <row r="440" spans="1:10" s="216" customFormat="1" ht="15" customHeight="1">
      <c r="A440" s="202"/>
      <c r="B440" s="203"/>
      <c r="F440" s="202"/>
      <c r="G440" s="202"/>
      <c r="H440" s="202"/>
      <c r="I440" s="202"/>
      <c r="J440" s="202"/>
    </row>
    <row r="441" spans="1:10" s="216" customFormat="1" ht="15" customHeight="1">
      <c r="A441" s="202"/>
      <c r="B441" s="203"/>
      <c r="F441" s="202"/>
      <c r="G441" s="202"/>
      <c r="H441" s="202"/>
      <c r="I441" s="202"/>
      <c r="J441" s="202"/>
    </row>
    <row r="442" spans="1:10" s="216" customFormat="1" ht="15" customHeight="1">
      <c r="A442" s="202"/>
      <c r="B442" s="203"/>
      <c r="F442" s="202"/>
      <c r="G442" s="202"/>
      <c r="H442" s="202"/>
      <c r="I442" s="202"/>
      <c r="J442" s="202"/>
    </row>
    <row r="443" spans="1:10" s="216" customFormat="1" ht="15" customHeight="1">
      <c r="A443" s="202"/>
      <c r="B443" s="203"/>
      <c r="F443" s="202"/>
      <c r="G443" s="202"/>
      <c r="H443" s="202"/>
      <c r="I443" s="202"/>
      <c r="J443" s="202"/>
    </row>
    <row r="444" spans="1:10" s="216" customFormat="1" ht="15" customHeight="1">
      <c r="A444" s="202"/>
      <c r="B444" s="203"/>
      <c r="F444" s="202"/>
      <c r="G444" s="202"/>
      <c r="H444" s="202"/>
      <c r="I444" s="202"/>
      <c r="J444" s="202"/>
    </row>
    <row r="445" spans="1:10" s="216" customFormat="1" ht="15" customHeight="1">
      <c r="A445" s="202"/>
      <c r="B445" s="203"/>
      <c r="F445" s="202"/>
      <c r="G445" s="202"/>
      <c r="H445" s="202"/>
      <c r="I445" s="202"/>
      <c r="J445" s="202"/>
    </row>
    <row r="446" spans="1:10" s="216" customFormat="1" ht="15" customHeight="1">
      <c r="A446" s="202"/>
      <c r="B446" s="203"/>
      <c r="F446" s="202"/>
      <c r="G446" s="202"/>
      <c r="H446" s="202"/>
      <c r="I446" s="202"/>
      <c r="J446" s="202"/>
    </row>
    <row r="447" spans="1:10" s="216" customFormat="1" ht="15" customHeight="1">
      <c r="A447" s="202"/>
      <c r="B447" s="203"/>
      <c r="F447" s="202"/>
      <c r="G447" s="202"/>
      <c r="H447" s="202"/>
      <c r="I447" s="202"/>
      <c r="J447" s="202"/>
    </row>
    <row r="448" spans="1:10" s="216" customFormat="1" ht="15" customHeight="1">
      <c r="A448" s="202"/>
      <c r="B448" s="203"/>
      <c r="F448" s="202"/>
      <c r="G448" s="202"/>
      <c r="H448" s="202"/>
      <c r="I448" s="202"/>
      <c r="J448" s="202"/>
    </row>
    <row r="449" spans="1:10" s="216" customFormat="1" ht="15" customHeight="1">
      <c r="A449" s="202"/>
      <c r="B449" s="203"/>
      <c r="F449" s="202"/>
      <c r="G449" s="202"/>
      <c r="H449" s="202"/>
      <c r="I449" s="202"/>
      <c r="J449" s="202"/>
    </row>
    <row r="450" spans="1:10" s="216" customFormat="1" ht="15" customHeight="1">
      <c r="A450" s="202"/>
      <c r="B450" s="203"/>
      <c r="F450" s="202"/>
      <c r="G450" s="202"/>
      <c r="H450" s="202"/>
      <c r="I450" s="202"/>
      <c r="J450" s="202"/>
    </row>
    <row r="451" spans="1:10" s="216" customFormat="1" ht="15" customHeight="1">
      <c r="A451" s="202"/>
      <c r="B451" s="203"/>
      <c r="F451" s="202"/>
      <c r="G451" s="202"/>
      <c r="H451" s="202"/>
      <c r="I451" s="202"/>
      <c r="J451" s="202"/>
    </row>
    <row r="452" spans="1:10" s="216" customFormat="1" ht="15" customHeight="1">
      <c r="A452" s="202"/>
      <c r="B452" s="203"/>
      <c r="F452" s="202"/>
      <c r="G452" s="202"/>
      <c r="H452" s="202"/>
      <c r="I452" s="202"/>
      <c r="J452" s="202"/>
    </row>
    <row r="453" spans="1:10" s="216" customFormat="1" ht="15" customHeight="1">
      <c r="A453" s="202"/>
      <c r="B453" s="203"/>
      <c r="F453" s="202"/>
      <c r="G453" s="202"/>
      <c r="H453" s="202"/>
      <c r="I453" s="202"/>
      <c r="J453" s="202"/>
    </row>
    <row r="454" spans="1:10" s="216" customFormat="1" ht="15" customHeight="1">
      <c r="A454" s="202"/>
      <c r="B454" s="203"/>
      <c r="F454" s="202"/>
      <c r="G454" s="202"/>
      <c r="H454" s="202"/>
      <c r="I454" s="202"/>
      <c r="J454" s="202"/>
    </row>
    <row r="455" spans="1:10" s="216" customFormat="1" ht="15" customHeight="1">
      <c r="A455" s="202"/>
      <c r="B455" s="203"/>
      <c r="F455" s="202"/>
      <c r="G455" s="202"/>
      <c r="H455" s="202"/>
      <c r="I455" s="202"/>
      <c r="J455" s="202"/>
    </row>
    <row r="456" spans="1:10" s="216" customFormat="1" ht="15" customHeight="1">
      <c r="A456" s="202"/>
      <c r="B456" s="203"/>
      <c r="F456" s="202"/>
      <c r="G456" s="202"/>
      <c r="H456" s="202"/>
      <c r="I456" s="202"/>
      <c r="J456" s="202"/>
    </row>
    <row r="457" spans="1:10" s="216" customFormat="1" ht="15" customHeight="1">
      <c r="A457" s="202"/>
      <c r="B457" s="203"/>
      <c r="F457" s="202"/>
      <c r="G457" s="202"/>
      <c r="H457" s="202"/>
      <c r="I457" s="202"/>
      <c r="J457" s="202"/>
    </row>
    <row r="458" spans="1:10" s="216" customFormat="1" ht="15" customHeight="1">
      <c r="A458" s="202"/>
      <c r="B458" s="203"/>
      <c r="F458" s="202"/>
      <c r="G458" s="202"/>
      <c r="H458" s="202"/>
      <c r="I458" s="202"/>
      <c r="J458" s="202"/>
    </row>
    <row r="459" spans="1:10" s="216" customFormat="1" ht="15" customHeight="1">
      <c r="A459" s="202"/>
      <c r="B459" s="203"/>
      <c r="F459" s="202"/>
      <c r="G459" s="202"/>
      <c r="H459" s="202"/>
      <c r="I459" s="202"/>
      <c r="J459" s="202"/>
    </row>
    <row r="460" spans="1:10" s="216" customFormat="1" ht="15" customHeight="1">
      <c r="A460" s="202"/>
      <c r="B460" s="203"/>
      <c r="F460" s="202"/>
      <c r="G460" s="202"/>
      <c r="H460" s="202"/>
      <c r="I460" s="202"/>
      <c r="J460" s="202"/>
    </row>
    <row r="461" spans="1:10" s="216" customFormat="1" ht="15" customHeight="1">
      <c r="A461" s="202"/>
      <c r="B461" s="203"/>
      <c r="F461" s="202"/>
      <c r="G461" s="202"/>
      <c r="H461" s="202"/>
      <c r="I461" s="202"/>
      <c r="J461" s="202"/>
    </row>
    <row r="462" spans="1:10" s="216" customFormat="1" ht="15" customHeight="1">
      <c r="A462" s="202"/>
      <c r="B462" s="203"/>
      <c r="F462" s="202"/>
      <c r="G462" s="202"/>
      <c r="H462" s="202"/>
      <c r="I462" s="202"/>
      <c r="J462" s="202"/>
    </row>
    <row r="463" spans="1:10" s="216" customFormat="1" ht="15" customHeight="1">
      <c r="A463" s="202"/>
      <c r="B463" s="203"/>
      <c r="F463" s="202"/>
      <c r="G463" s="202"/>
      <c r="H463" s="202"/>
      <c r="I463" s="202"/>
      <c r="J463" s="202"/>
    </row>
    <row r="464" spans="1:10" s="216" customFormat="1" ht="15" customHeight="1">
      <c r="A464" s="202"/>
      <c r="B464" s="203"/>
      <c r="F464" s="202"/>
      <c r="G464" s="202"/>
      <c r="H464" s="202"/>
      <c r="I464" s="202"/>
      <c r="J464" s="202"/>
    </row>
    <row r="465" spans="1:10" s="216" customFormat="1" ht="15" customHeight="1">
      <c r="A465" s="202"/>
      <c r="B465" s="203"/>
      <c r="F465" s="202"/>
      <c r="G465" s="202"/>
      <c r="H465" s="202"/>
      <c r="I465" s="202"/>
      <c r="J465" s="202"/>
    </row>
    <row r="466" spans="1:10" s="216" customFormat="1" ht="15" customHeight="1">
      <c r="A466" s="202"/>
      <c r="B466" s="203"/>
      <c r="F466" s="202"/>
      <c r="G466" s="202"/>
      <c r="H466" s="202"/>
      <c r="I466" s="202"/>
      <c r="J466" s="202"/>
    </row>
    <row r="467" spans="1:10" s="216" customFormat="1" ht="15" customHeight="1">
      <c r="A467" s="202"/>
      <c r="B467" s="203"/>
      <c r="F467" s="202"/>
      <c r="G467" s="202"/>
      <c r="H467" s="202"/>
      <c r="I467" s="202"/>
      <c r="J467" s="202"/>
    </row>
    <row r="468" spans="1:10" s="216" customFormat="1" ht="15" customHeight="1">
      <c r="A468" s="202"/>
      <c r="B468" s="203"/>
      <c r="F468" s="202"/>
      <c r="G468" s="202"/>
      <c r="H468" s="202"/>
      <c r="I468" s="202"/>
      <c r="J468" s="202"/>
    </row>
    <row r="469" spans="1:10" s="216" customFormat="1" ht="15" customHeight="1">
      <c r="A469" s="202"/>
      <c r="B469" s="203"/>
      <c r="F469" s="202"/>
      <c r="G469" s="202"/>
      <c r="H469" s="202"/>
      <c r="I469" s="202"/>
      <c r="J469" s="202"/>
    </row>
    <row r="470" spans="1:10" s="216" customFormat="1" ht="15" customHeight="1">
      <c r="A470" s="202"/>
      <c r="B470" s="203"/>
      <c r="F470" s="202"/>
      <c r="G470" s="202"/>
      <c r="H470" s="202"/>
      <c r="I470" s="202"/>
      <c r="J470" s="202"/>
    </row>
    <row r="471" spans="1:10" s="216" customFormat="1" ht="15" customHeight="1">
      <c r="A471" s="202"/>
      <c r="B471" s="203"/>
      <c r="F471" s="202"/>
      <c r="G471" s="202"/>
      <c r="H471" s="202"/>
      <c r="I471" s="202"/>
      <c r="J471" s="202"/>
    </row>
    <row r="472" spans="1:10" s="216" customFormat="1" ht="15" customHeight="1">
      <c r="A472" s="202"/>
      <c r="B472" s="203"/>
      <c r="F472" s="202"/>
      <c r="G472" s="202"/>
      <c r="H472" s="202"/>
      <c r="I472" s="202"/>
      <c r="J472" s="202"/>
    </row>
    <row r="473" spans="1:10" s="216" customFormat="1" ht="15" customHeight="1">
      <c r="A473" s="202"/>
      <c r="B473" s="203"/>
      <c r="F473" s="202"/>
      <c r="G473" s="202"/>
      <c r="H473" s="202"/>
      <c r="I473" s="202"/>
      <c r="J473" s="202"/>
    </row>
    <row r="474" spans="1:10" s="216" customFormat="1" ht="15" customHeight="1">
      <c r="A474" s="202"/>
      <c r="B474" s="203"/>
      <c r="F474" s="202"/>
      <c r="G474" s="202"/>
      <c r="H474" s="202"/>
      <c r="I474" s="202"/>
      <c r="J474" s="202"/>
    </row>
    <row r="475" spans="1:10" s="216" customFormat="1" ht="15" customHeight="1">
      <c r="A475" s="202"/>
      <c r="B475" s="203"/>
      <c r="F475" s="202"/>
      <c r="G475" s="202"/>
      <c r="H475" s="202"/>
      <c r="I475" s="202"/>
      <c r="J475" s="202"/>
    </row>
    <row r="476" spans="1:10" s="216" customFormat="1" ht="15" customHeight="1">
      <c r="A476" s="202"/>
      <c r="B476" s="203"/>
      <c r="F476" s="202"/>
      <c r="G476" s="202"/>
      <c r="H476" s="202"/>
      <c r="I476" s="202"/>
      <c r="J476" s="202"/>
    </row>
    <row r="477" spans="1:10" s="216" customFormat="1" ht="15" customHeight="1">
      <c r="A477" s="202"/>
      <c r="B477" s="203"/>
      <c r="F477" s="202"/>
      <c r="G477" s="202"/>
      <c r="H477" s="202"/>
      <c r="I477" s="202"/>
      <c r="J477" s="202"/>
    </row>
    <row r="478" spans="1:10" s="216" customFormat="1" ht="15" customHeight="1">
      <c r="A478" s="202"/>
      <c r="B478" s="203"/>
      <c r="F478" s="202"/>
      <c r="G478" s="202"/>
      <c r="H478" s="202"/>
      <c r="I478" s="202"/>
      <c r="J478" s="202"/>
    </row>
    <row r="479" spans="1:10" s="216" customFormat="1" ht="15" customHeight="1">
      <c r="A479" s="202"/>
      <c r="B479" s="203"/>
      <c r="F479" s="202"/>
      <c r="G479" s="202"/>
      <c r="H479" s="202"/>
      <c r="I479" s="202"/>
      <c r="J479" s="202"/>
    </row>
    <row r="480" spans="1:10" s="216" customFormat="1" ht="15" customHeight="1">
      <c r="A480" s="202"/>
      <c r="B480" s="203"/>
      <c r="F480" s="202"/>
      <c r="G480" s="202"/>
      <c r="H480" s="202"/>
      <c r="I480" s="202"/>
      <c r="J480" s="202"/>
    </row>
    <row r="481" spans="1:10" s="216" customFormat="1" ht="15" customHeight="1">
      <c r="A481" s="202"/>
      <c r="B481" s="203"/>
      <c r="F481" s="202"/>
      <c r="G481" s="202"/>
      <c r="H481" s="202"/>
      <c r="I481" s="202"/>
      <c r="J481" s="202"/>
    </row>
    <row r="482" spans="1:10" s="216" customFormat="1" ht="15" customHeight="1">
      <c r="A482" s="202"/>
      <c r="B482" s="203"/>
      <c r="F482" s="202"/>
      <c r="G482" s="202"/>
      <c r="H482" s="202"/>
      <c r="I482" s="202"/>
      <c r="J482" s="202"/>
    </row>
    <row r="483" spans="1:10" s="216" customFormat="1" ht="15" customHeight="1">
      <c r="A483" s="202"/>
      <c r="B483" s="203"/>
      <c r="F483" s="202"/>
      <c r="G483" s="202"/>
      <c r="H483" s="202"/>
      <c r="I483" s="202"/>
      <c r="J483" s="202"/>
    </row>
    <row r="484" spans="1:10" s="216" customFormat="1" ht="15" customHeight="1">
      <c r="A484" s="202"/>
      <c r="B484" s="203"/>
      <c r="F484" s="202"/>
      <c r="G484" s="202"/>
      <c r="H484" s="202"/>
      <c r="I484" s="202"/>
      <c r="J484" s="202"/>
    </row>
    <row r="485" spans="1:10" s="216" customFormat="1" ht="15" customHeight="1">
      <c r="A485" s="202"/>
      <c r="B485" s="203"/>
      <c r="F485" s="202"/>
      <c r="G485" s="202"/>
      <c r="H485" s="202"/>
      <c r="I485" s="202"/>
      <c r="J485" s="202"/>
    </row>
    <row r="486" spans="1:10" s="216" customFormat="1" ht="15" customHeight="1">
      <c r="A486" s="202"/>
      <c r="B486" s="203"/>
      <c r="F486" s="202"/>
      <c r="G486" s="202"/>
      <c r="H486" s="202"/>
      <c r="I486" s="202"/>
      <c r="J486" s="202"/>
    </row>
    <row r="487" spans="1:10" s="216" customFormat="1" ht="15" customHeight="1">
      <c r="A487" s="202"/>
      <c r="B487" s="203"/>
      <c r="F487" s="202"/>
      <c r="G487" s="202"/>
      <c r="H487" s="202"/>
      <c r="I487" s="202"/>
      <c r="J487" s="202"/>
    </row>
    <row r="488" spans="1:10" s="216" customFormat="1" ht="15" customHeight="1">
      <c r="A488" s="202"/>
      <c r="B488" s="203"/>
      <c r="F488" s="202"/>
      <c r="G488" s="202"/>
      <c r="H488" s="202"/>
      <c r="I488" s="202"/>
      <c r="J488" s="202"/>
    </row>
    <row r="489" spans="1:10" s="216" customFormat="1" ht="15" customHeight="1">
      <c r="A489" s="202"/>
      <c r="B489" s="203"/>
      <c r="F489" s="202"/>
      <c r="G489" s="202"/>
      <c r="H489" s="202"/>
      <c r="I489" s="202"/>
      <c r="J489" s="202"/>
    </row>
    <row r="490" spans="1:10" s="216" customFormat="1" ht="15" customHeight="1">
      <c r="A490" s="202"/>
      <c r="B490" s="203"/>
      <c r="F490" s="202"/>
      <c r="G490" s="202"/>
      <c r="H490" s="202"/>
      <c r="I490" s="202"/>
      <c r="J490" s="202"/>
    </row>
    <row r="491" spans="1:10" s="216" customFormat="1" ht="15" customHeight="1">
      <c r="A491" s="202"/>
      <c r="B491" s="203"/>
      <c r="F491" s="202"/>
      <c r="G491" s="202"/>
      <c r="H491" s="202"/>
      <c r="I491" s="202"/>
      <c r="J491" s="202"/>
    </row>
    <row r="492" spans="1:10" s="216" customFormat="1" ht="15" customHeight="1">
      <c r="A492" s="202"/>
      <c r="B492" s="203"/>
      <c r="F492" s="202"/>
      <c r="G492" s="202"/>
      <c r="H492" s="202"/>
      <c r="I492" s="202"/>
      <c r="J492" s="202"/>
    </row>
    <row r="493" spans="1:10" s="216" customFormat="1" ht="15" customHeight="1">
      <c r="A493" s="202"/>
      <c r="B493" s="203"/>
      <c r="F493" s="202"/>
      <c r="G493" s="202"/>
      <c r="H493" s="202"/>
      <c r="I493" s="202"/>
      <c r="J493" s="202"/>
    </row>
    <row r="494" spans="1:10" s="216" customFormat="1" ht="15" customHeight="1">
      <c r="A494" s="202"/>
      <c r="B494" s="203"/>
      <c r="F494" s="202"/>
      <c r="G494" s="202"/>
      <c r="H494" s="202"/>
      <c r="I494" s="202"/>
      <c r="J494" s="202"/>
    </row>
    <row r="495" spans="1:10" s="216" customFormat="1" ht="15" customHeight="1">
      <c r="A495" s="202"/>
      <c r="B495" s="203"/>
      <c r="F495" s="202"/>
      <c r="G495" s="202"/>
      <c r="H495" s="202"/>
      <c r="I495" s="202"/>
      <c r="J495" s="202"/>
    </row>
    <row r="496" spans="1:10" s="216" customFormat="1" ht="15" customHeight="1">
      <c r="A496" s="202"/>
      <c r="B496" s="203"/>
      <c r="F496" s="202"/>
      <c r="G496" s="202"/>
      <c r="H496" s="202"/>
      <c r="I496" s="202"/>
      <c r="J496" s="202"/>
    </row>
    <row r="497" spans="1:10" s="216" customFormat="1" ht="15" customHeight="1">
      <c r="A497" s="202"/>
      <c r="B497" s="203"/>
      <c r="F497" s="202"/>
      <c r="G497" s="202"/>
      <c r="H497" s="202"/>
      <c r="I497" s="202"/>
      <c r="J497" s="202"/>
    </row>
    <row r="498" spans="1:10" s="216" customFormat="1" ht="15" customHeight="1">
      <c r="A498" s="202"/>
      <c r="B498" s="203"/>
      <c r="F498" s="202"/>
      <c r="G498" s="202"/>
      <c r="H498" s="202"/>
      <c r="I498" s="202"/>
      <c r="J498" s="202"/>
    </row>
    <row r="499" spans="1:10" s="216" customFormat="1" ht="15" customHeight="1">
      <c r="A499" s="202"/>
      <c r="B499" s="203"/>
      <c r="F499" s="202"/>
      <c r="G499" s="202"/>
      <c r="H499" s="202"/>
      <c r="I499" s="202"/>
      <c r="J499" s="202"/>
    </row>
    <row r="500" spans="1:10" s="216" customFormat="1" ht="15" customHeight="1">
      <c r="A500" s="202"/>
      <c r="B500" s="203"/>
      <c r="F500" s="202"/>
      <c r="G500" s="202"/>
      <c r="H500" s="202"/>
      <c r="I500" s="202"/>
      <c r="J500" s="202"/>
    </row>
    <row r="501" spans="1:10" s="216" customFormat="1" ht="15" customHeight="1">
      <c r="A501" s="202"/>
      <c r="B501" s="203"/>
      <c r="F501" s="202"/>
      <c r="G501" s="202"/>
      <c r="H501" s="202"/>
      <c r="I501" s="202"/>
      <c r="J501" s="202"/>
    </row>
    <row r="502" spans="1:10" s="216" customFormat="1" ht="15" customHeight="1">
      <c r="A502" s="202"/>
      <c r="B502" s="203"/>
      <c r="F502" s="202"/>
      <c r="G502" s="202"/>
      <c r="H502" s="202"/>
      <c r="I502" s="202"/>
      <c r="J502" s="202"/>
    </row>
    <row r="503" spans="1:10" s="216" customFormat="1" ht="15" customHeight="1">
      <c r="A503" s="202"/>
      <c r="B503" s="203"/>
      <c r="F503" s="202"/>
      <c r="G503" s="202"/>
      <c r="H503" s="202"/>
      <c r="I503" s="202"/>
      <c r="J503" s="202"/>
    </row>
    <row r="504" spans="1:10" s="216" customFormat="1" ht="15" customHeight="1">
      <c r="A504" s="202"/>
      <c r="B504" s="203"/>
      <c r="F504" s="202"/>
      <c r="G504" s="202"/>
      <c r="H504" s="202"/>
      <c r="I504" s="202"/>
      <c r="J504" s="202"/>
    </row>
    <row r="505" spans="1:10" s="216" customFormat="1" ht="15" customHeight="1">
      <c r="A505" s="202"/>
      <c r="B505" s="203"/>
      <c r="F505" s="202"/>
      <c r="G505" s="202"/>
      <c r="H505" s="202"/>
      <c r="I505" s="202"/>
      <c r="J505" s="202"/>
    </row>
    <row r="506" spans="1:10" s="216" customFormat="1" ht="15" customHeight="1">
      <c r="A506" s="202"/>
      <c r="B506" s="203"/>
      <c r="F506" s="202"/>
      <c r="G506" s="202"/>
      <c r="H506" s="202"/>
      <c r="I506" s="202"/>
      <c r="J506" s="202"/>
    </row>
    <row r="507" spans="1:10" s="216" customFormat="1" ht="15" customHeight="1">
      <c r="A507" s="202"/>
      <c r="B507" s="203"/>
      <c r="F507" s="202"/>
      <c r="G507" s="202"/>
      <c r="H507" s="202"/>
      <c r="I507" s="202"/>
      <c r="J507" s="202"/>
    </row>
    <row r="508" spans="1:10" s="216" customFormat="1" ht="15" customHeight="1">
      <c r="A508" s="202"/>
      <c r="B508" s="203"/>
      <c r="F508" s="202"/>
      <c r="G508" s="202"/>
      <c r="H508" s="202"/>
      <c r="I508" s="202"/>
      <c r="J508" s="202"/>
    </row>
    <row r="509" spans="1:10" s="216" customFormat="1" ht="15" customHeight="1">
      <c r="A509" s="202"/>
      <c r="B509" s="203"/>
      <c r="F509" s="202"/>
      <c r="G509" s="202"/>
      <c r="H509" s="202"/>
      <c r="I509" s="202"/>
      <c r="J509" s="202"/>
    </row>
    <row r="510" spans="1:10" s="216" customFormat="1" ht="15" customHeight="1">
      <c r="A510" s="202"/>
      <c r="B510" s="203"/>
      <c r="F510" s="202"/>
      <c r="G510" s="202"/>
      <c r="H510" s="202"/>
      <c r="I510" s="202"/>
      <c r="J510" s="202"/>
    </row>
    <row r="511" spans="1:10" s="216" customFormat="1" ht="15" customHeight="1">
      <c r="A511" s="202"/>
      <c r="B511" s="203"/>
      <c r="F511" s="202"/>
      <c r="G511" s="202"/>
      <c r="H511" s="202"/>
      <c r="I511" s="202"/>
      <c r="J511" s="202"/>
    </row>
    <row r="512" spans="1:10" s="216" customFormat="1" ht="15" customHeight="1">
      <c r="A512" s="202"/>
      <c r="B512" s="203"/>
      <c r="F512" s="202"/>
      <c r="G512" s="202"/>
      <c r="H512" s="202"/>
      <c r="I512" s="202"/>
      <c r="J512" s="202"/>
    </row>
    <row r="513" spans="1:10" s="216" customFormat="1" ht="15" customHeight="1">
      <c r="A513" s="202"/>
      <c r="B513" s="203"/>
      <c r="F513" s="202"/>
      <c r="G513" s="202"/>
      <c r="H513" s="202"/>
      <c r="I513" s="202"/>
      <c r="J513" s="202"/>
    </row>
    <row r="514" spans="1:10" s="216" customFormat="1" ht="15" customHeight="1">
      <c r="A514" s="202"/>
      <c r="B514" s="203"/>
      <c r="F514" s="202"/>
      <c r="G514" s="202"/>
      <c r="H514" s="202"/>
      <c r="I514" s="202"/>
      <c r="J514" s="202"/>
    </row>
    <row r="515" spans="1:10" s="216" customFormat="1" ht="15" customHeight="1">
      <c r="A515" s="202"/>
      <c r="B515" s="203"/>
      <c r="F515" s="202"/>
      <c r="G515" s="202"/>
      <c r="H515" s="202"/>
      <c r="I515" s="202"/>
      <c r="J515" s="202"/>
    </row>
    <row r="516" spans="1:10" s="216" customFormat="1" ht="15" customHeight="1">
      <c r="A516" s="202"/>
      <c r="B516" s="203"/>
      <c r="F516" s="202"/>
      <c r="G516" s="202"/>
      <c r="H516" s="202"/>
      <c r="I516" s="202"/>
      <c r="J516" s="202"/>
    </row>
    <row r="517" spans="1:10" s="216" customFormat="1" ht="15" customHeight="1">
      <c r="A517" s="202"/>
      <c r="B517" s="203"/>
      <c r="F517" s="202"/>
      <c r="G517" s="202"/>
      <c r="H517" s="202"/>
      <c r="I517" s="202"/>
      <c r="J517" s="202"/>
    </row>
    <row r="518" spans="1:10" s="216" customFormat="1" ht="15" customHeight="1">
      <c r="A518" s="202"/>
      <c r="B518" s="203"/>
      <c r="F518" s="202"/>
      <c r="G518" s="202"/>
      <c r="H518" s="202"/>
      <c r="I518" s="202"/>
      <c r="J518" s="202"/>
    </row>
    <row r="519" spans="1:10" s="216" customFormat="1" ht="15" customHeight="1">
      <c r="A519" s="202"/>
      <c r="B519" s="203"/>
      <c r="F519" s="202"/>
      <c r="G519" s="202"/>
      <c r="H519" s="202"/>
      <c r="I519" s="202"/>
      <c r="J519" s="202"/>
    </row>
    <row r="520" spans="1:10" s="216" customFormat="1" ht="15" customHeight="1">
      <c r="A520" s="202"/>
      <c r="B520" s="203"/>
      <c r="F520" s="202"/>
      <c r="G520" s="202"/>
      <c r="H520" s="202"/>
      <c r="I520" s="202"/>
      <c r="J520" s="202"/>
    </row>
    <row r="521" spans="1:10" s="216" customFormat="1" ht="15" customHeight="1">
      <c r="A521" s="202"/>
      <c r="B521" s="203"/>
      <c r="F521" s="202"/>
      <c r="G521" s="202"/>
      <c r="H521" s="202"/>
      <c r="I521" s="202"/>
      <c r="J521" s="202"/>
    </row>
    <row r="522" spans="1:10" s="216" customFormat="1" ht="15" customHeight="1">
      <c r="A522" s="202"/>
      <c r="B522" s="203"/>
      <c r="F522" s="202"/>
      <c r="G522" s="202"/>
      <c r="H522" s="202"/>
      <c r="I522" s="202"/>
      <c r="J522" s="202"/>
    </row>
    <row r="523" spans="1:10" s="216" customFormat="1" ht="15" customHeight="1">
      <c r="A523" s="202"/>
      <c r="B523" s="203"/>
      <c r="F523" s="202"/>
      <c r="G523" s="202"/>
      <c r="H523" s="202"/>
      <c r="I523" s="202"/>
      <c r="J523" s="202"/>
    </row>
    <row r="524" spans="1:10" s="216" customFormat="1" ht="15" customHeight="1">
      <c r="A524" s="202"/>
      <c r="B524" s="203"/>
      <c r="F524" s="202"/>
      <c r="G524" s="202"/>
      <c r="H524" s="202"/>
      <c r="I524" s="202"/>
      <c r="J524" s="202"/>
    </row>
    <row r="525" spans="1:10" s="216" customFormat="1" ht="15" customHeight="1">
      <c r="A525" s="202"/>
      <c r="B525" s="203"/>
      <c r="F525" s="202"/>
      <c r="G525" s="202"/>
      <c r="H525" s="202"/>
      <c r="I525" s="202"/>
      <c r="J525" s="202"/>
    </row>
    <row r="526" spans="1:10" s="216" customFormat="1" ht="15" customHeight="1">
      <c r="A526" s="202"/>
      <c r="B526" s="203"/>
      <c r="F526" s="202"/>
      <c r="G526" s="202"/>
      <c r="H526" s="202"/>
      <c r="I526" s="202"/>
      <c r="J526" s="202"/>
    </row>
    <row r="527" spans="1:10" s="216" customFormat="1" ht="15" customHeight="1">
      <c r="A527" s="202"/>
      <c r="B527" s="203"/>
      <c r="F527" s="202"/>
      <c r="G527" s="202"/>
      <c r="H527" s="202"/>
      <c r="I527" s="202"/>
      <c r="J527" s="202"/>
    </row>
    <row r="528" spans="1:10" s="216" customFormat="1" ht="15" customHeight="1">
      <c r="A528" s="202"/>
      <c r="B528" s="203"/>
      <c r="F528" s="202"/>
      <c r="G528" s="202"/>
      <c r="H528" s="202"/>
      <c r="I528" s="202"/>
      <c r="J528" s="202"/>
    </row>
    <row r="529" spans="1:10" s="216" customFormat="1" ht="15" customHeight="1">
      <c r="A529" s="202"/>
      <c r="B529" s="203"/>
      <c r="F529" s="202"/>
      <c r="G529" s="202"/>
      <c r="H529" s="202"/>
      <c r="I529" s="202"/>
      <c r="J529" s="202"/>
    </row>
    <row r="530" spans="1:10" s="216" customFormat="1" ht="15" customHeight="1">
      <c r="A530" s="202"/>
      <c r="B530" s="203"/>
      <c r="F530" s="202"/>
      <c r="G530" s="202"/>
      <c r="H530" s="202"/>
      <c r="I530" s="202"/>
      <c r="J530" s="202"/>
    </row>
    <row r="531" spans="1:10" s="216" customFormat="1" ht="15" customHeight="1">
      <c r="A531" s="202"/>
      <c r="B531" s="203"/>
      <c r="F531" s="202"/>
      <c r="G531" s="202"/>
      <c r="H531" s="202"/>
      <c r="I531" s="202"/>
      <c r="J531" s="202"/>
    </row>
    <row r="532" spans="1:10" s="216" customFormat="1" ht="15" customHeight="1">
      <c r="A532" s="202"/>
      <c r="B532" s="203"/>
      <c r="F532" s="202"/>
      <c r="G532" s="202"/>
      <c r="H532" s="202"/>
      <c r="I532" s="202"/>
      <c r="J532" s="202"/>
    </row>
    <row r="533" spans="1:10" s="216" customFormat="1" ht="15" customHeight="1">
      <c r="A533" s="202"/>
      <c r="B533" s="203"/>
      <c r="F533" s="202"/>
      <c r="G533" s="202"/>
      <c r="H533" s="202"/>
      <c r="I533" s="202"/>
      <c r="J533" s="202"/>
    </row>
    <row r="534" spans="1:10" s="216" customFormat="1" ht="15" customHeight="1">
      <c r="A534" s="202"/>
      <c r="B534" s="203"/>
      <c r="F534" s="202"/>
      <c r="G534" s="202"/>
      <c r="H534" s="202"/>
      <c r="I534" s="202"/>
      <c r="J534" s="202"/>
    </row>
    <row r="535" spans="1:10" s="216" customFormat="1" ht="15" customHeight="1">
      <c r="A535" s="202"/>
      <c r="B535" s="203"/>
      <c r="F535" s="202"/>
      <c r="G535" s="202"/>
      <c r="H535" s="202"/>
      <c r="I535" s="202"/>
      <c r="J535" s="202"/>
    </row>
    <row r="536" spans="1:10" s="216" customFormat="1" ht="15" customHeight="1">
      <c r="A536" s="202"/>
      <c r="B536" s="203"/>
      <c r="F536" s="202"/>
      <c r="G536" s="202"/>
      <c r="H536" s="202"/>
      <c r="I536" s="202"/>
      <c r="J536" s="202"/>
    </row>
    <row r="537" spans="1:10" s="216" customFormat="1" ht="15" customHeight="1">
      <c r="A537" s="202"/>
      <c r="B537" s="203"/>
      <c r="F537" s="202"/>
      <c r="G537" s="202"/>
      <c r="H537" s="202"/>
      <c r="I537" s="202"/>
      <c r="J537" s="202"/>
    </row>
    <row r="538" spans="1:10" s="216" customFormat="1" ht="15" customHeight="1">
      <c r="A538" s="202"/>
      <c r="B538" s="203"/>
      <c r="F538" s="202"/>
      <c r="G538" s="202"/>
      <c r="H538" s="202"/>
      <c r="I538" s="202"/>
      <c r="J538" s="202"/>
    </row>
    <row r="539" spans="1:10" s="216" customFormat="1" ht="15" customHeight="1">
      <c r="A539" s="202"/>
      <c r="B539" s="203"/>
      <c r="F539" s="202"/>
      <c r="G539" s="202"/>
      <c r="H539" s="202"/>
      <c r="I539" s="202"/>
      <c r="J539" s="202"/>
    </row>
    <row r="540" spans="1:10" s="216" customFormat="1" ht="15" customHeight="1">
      <c r="A540" s="202"/>
      <c r="B540" s="203"/>
      <c r="F540" s="202"/>
      <c r="G540" s="202"/>
      <c r="H540" s="202"/>
      <c r="I540" s="202"/>
      <c r="J540" s="202"/>
    </row>
    <row r="541" spans="1:10" s="216" customFormat="1" ht="15" customHeight="1">
      <c r="A541" s="202"/>
      <c r="B541" s="203"/>
      <c r="F541" s="202"/>
      <c r="G541" s="202"/>
      <c r="H541" s="202"/>
      <c r="I541" s="202"/>
      <c r="J541" s="202"/>
    </row>
    <row r="542" spans="1:10" s="216" customFormat="1" ht="15" customHeight="1">
      <c r="A542" s="202"/>
      <c r="B542" s="203"/>
      <c r="F542" s="202"/>
      <c r="G542" s="202"/>
      <c r="H542" s="202"/>
      <c r="I542" s="202"/>
      <c r="J542" s="202"/>
    </row>
    <row r="543" spans="1:10" s="216" customFormat="1" ht="15" customHeight="1">
      <c r="A543" s="202"/>
      <c r="B543" s="203"/>
      <c r="F543" s="202"/>
      <c r="G543" s="202"/>
      <c r="H543" s="202"/>
      <c r="I543" s="202"/>
      <c r="J543" s="202"/>
    </row>
    <row r="544" spans="1:10" s="216" customFormat="1" ht="15" customHeight="1">
      <c r="A544" s="202"/>
      <c r="B544" s="203"/>
      <c r="F544" s="202"/>
      <c r="G544" s="202"/>
      <c r="H544" s="202"/>
      <c r="I544" s="202"/>
      <c r="J544" s="202"/>
    </row>
    <row r="545" spans="1:10" s="216" customFormat="1" ht="15" customHeight="1">
      <c r="A545" s="202"/>
      <c r="B545" s="203"/>
      <c r="F545" s="202"/>
      <c r="G545" s="202"/>
      <c r="H545" s="202"/>
      <c r="I545" s="202"/>
      <c r="J545" s="202"/>
    </row>
    <row r="546" spans="1:10" s="216" customFormat="1" ht="15" customHeight="1">
      <c r="A546" s="202"/>
      <c r="B546" s="203"/>
      <c r="F546" s="202"/>
      <c r="G546" s="202"/>
      <c r="H546" s="202"/>
      <c r="I546" s="202"/>
      <c r="J546" s="202"/>
    </row>
    <row r="547" spans="1:10" s="216" customFormat="1" ht="15" customHeight="1">
      <c r="A547" s="202"/>
      <c r="B547" s="203"/>
      <c r="F547" s="202"/>
      <c r="G547" s="202"/>
      <c r="H547" s="202"/>
      <c r="I547" s="202"/>
      <c r="J547" s="202"/>
    </row>
    <row r="548" spans="1:10" s="216" customFormat="1" ht="15" customHeight="1">
      <c r="A548" s="202"/>
      <c r="B548" s="203"/>
      <c r="F548" s="202"/>
      <c r="G548" s="202"/>
      <c r="H548" s="202"/>
      <c r="I548" s="202"/>
      <c r="J548" s="202"/>
    </row>
    <row r="549" spans="1:10" s="216" customFormat="1" ht="15" customHeight="1">
      <c r="A549" s="202"/>
      <c r="B549" s="203"/>
      <c r="F549" s="202"/>
      <c r="G549" s="202"/>
      <c r="H549" s="202"/>
      <c r="I549" s="202"/>
      <c r="J549" s="202"/>
    </row>
    <row r="550" spans="1:10" s="216" customFormat="1" ht="15" customHeight="1">
      <c r="A550" s="202"/>
      <c r="B550" s="203"/>
      <c r="F550" s="202"/>
      <c r="G550" s="202"/>
      <c r="H550" s="202"/>
      <c r="I550" s="202"/>
      <c r="J550" s="202"/>
    </row>
    <row r="551" spans="1:10" s="216" customFormat="1" ht="15" customHeight="1">
      <c r="A551" s="202"/>
      <c r="B551" s="203"/>
      <c r="F551" s="202"/>
      <c r="G551" s="202"/>
      <c r="H551" s="202"/>
      <c r="I551" s="202"/>
      <c r="J551" s="202"/>
    </row>
    <row r="552" spans="1:10" s="216" customFormat="1" ht="15" customHeight="1">
      <c r="A552" s="202"/>
      <c r="B552" s="203"/>
      <c r="F552" s="202"/>
      <c r="G552" s="202"/>
      <c r="H552" s="202"/>
      <c r="I552" s="202"/>
      <c r="J552" s="202"/>
    </row>
    <row r="553" spans="1:10" s="216" customFormat="1" ht="15" customHeight="1">
      <c r="A553" s="202"/>
      <c r="B553" s="203"/>
      <c r="F553" s="202"/>
      <c r="G553" s="202"/>
      <c r="H553" s="202"/>
      <c r="I553" s="202"/>
      <c r="J553" s="202"/>
    </row>
    <row r="554" spans="1:10" s="216" customFormat="1" ht="15" customHeight="1">
      <c r="A554" s="202"/>
      <c r="B554" s="203"/>
      <c r="F554" s="202"/>
      <c r="G554" s="202"/>
      <c r="H554" s="202"/>
      <c r="I554" s="202"/>
      <c r="J554" s="202"/>
    </row>
    <row r="555" spans="1:10" s="216" customFormat="1" ht="15" customHeight="1">
      <c r="A555" s="202"/>
      <c r="B555" s="203"/>
      <c r="F555" s="202"/>
      <c r="G555" s="202"/>
      <c r="H555" s="202"/>
      <c r="I555" s="202"/>
      <c r="J555" s="202"/>
    </row>
    <row r="556" spans="1:10" s="216" customFormat="1" ht="15" customHeight="1">
      <c r="A556" s="202"/>
      <c r="B556" s="203"/>
      <c r="F556" s="202"/>
      <c r="G556" s="202"/>
      <c r="H556" s="202"/>
      <c r="I556" s="202"/>
      <c r="J556" s="202"/>
    </row>
    <row r="557" spans="1:10" s="216" customFormat="1" ht="15" customHeight="1">
      <c r="A557" s="202"/>
      <c r="B557" s="203"/>
      <c r="F557" s="202"/>
      <c r="G557" s="202"/>
      <c r="H557" s="202"/>
      <c r="I557" s="202"/>
      <c r="J557" s="202"/>
    </row>
    <row r="558" spans="1:10" s="216" customFormat="1" ht="15" customHeight="1">
      <c r="A558" s="202"/>
      <c r="B558" s="203"/>
      <c r="F558" s="202"/>
      <c r="G558" s="202"/>
      <c r="H558" s="202"/>
      <c r="I558" s="202"/>
      <c r="J558" s="202"/>
    </row>
    <row r="559" spans="1:10" s="216" customFormat="1" ht="15" customHeight="1">
      <c r="A559" s="202"/>
      <c r="B559" s="203"/>
      <c r="F559" s="202"/>
      <c r="G559" s="202"/>
      <c r="H559" s="202"/>
      <c r="I559" s="202"/>
      <c r="J559" s="202"/>
    </row>
    <row r="560" spans="1:10" s="216" customFormat="1" ht="15" customHeight="1">
      <c r="A560" s="202"/>
      <c r="B560" s="203"/>
      <c r="F560" s="202"/>
      <c r="G560" s="202"/>
      <c r="H560" s="202"/>
      <c r="I560" s="202"/>
      <c r="J560" s="202"/>
    </row>
    <row r="561" spans="1:10" s="216" customFormat="1" ht="15" customHeight="1">
      <c r="A561" s="202"/>
      <c r="B561" s="203"/>
      <c r="F561" s="202"/>
      <c r="G561" s="202"/>
      <c r="H561" s="202"/>
      <c r="I561" s="202"/>
      <c r="J561" s="202"/>
    </row>
    <row r="562" spans="1:10" s="216" customFormat="1" ht="15" customHeight="1">
      <c r="A562" s="202"/>
      <c r="B562" s="203"/>
      <c r="F562" s="202"/>
      <c r="G562" s="202"/>
      <c r="H562" s="202"/>
      <c r="I562" s="202"/>
      <c r="J562" s="202"/>
    </row>
    <row r="563" spans="1:10" s="216" customFormat="1" ht="15" customHeight="1">
      <c r="A563" s="202"/>
      <c r="B563" s="203"/>
      <c r="F563" s="202"/>
      <c r="G563" s="202"/>
      <c r="H563" s="202"/>
      <c r="I563" s="202"/>
      <c r="J563" s="202"/>
    </row>
    <row r="564" spans="1:10" s="216" customFormat="1" ht="15" customHeight="1">
      <c r="A564" s="202"/>
      <c r="B564" s="203"/>
      <c r="F564" s="202"/>
      <c r="G564" s="202"/>
      <c r="H564" s="202"/>
      <c r="I564" s="202"/>
      <c r="J564" s="202"/>
    </row>
    <row r="565" spans="1:10" s="216" customFormat="1" ht="15" customHeight="1">
      <c r="A565" s="202"/>
      <c r="B565" s="203"/>
      <c r="F565" s="202"/>
      <c r="G565" s="202"/>
      <c r="H565" s="202"/>
      <c r="I565" s="202"/>
      <c r="J565" s="202"/>
    </row>
    <row r="566" spans="1:10" s="216" customFormat="1" ht="15" customHeight="1">
      <c r="A566" s="202"/>
      <c r="B566" s="203"/>
      <c r="F566" s="202"/>
      <c r="G566" s="202"/>
      <c r="H566" s="202"/>
      <c r="I566" s="202"/>
      <c r="J566" s="202"/>
    </row>
    <row r="567" spans="1:10" s="216" customFormat="1" ht="15" customHeight="1">
      <c r="A567" s="202"/>
      <c r="B567" s="203"/>
      <c r="F567" s="202"/>
      <c r="G567" s="202"/>
      <c r="H567" s="202"/>
      <c r="I567" s="202"/>
      <c r="J567" s="202"/>
    </row>
    <row r="568" spans="1:10" s="216" customFormat="1" ht="15" customHeight="1">
      <c r="A568" s="202"/>
      <c r="B568" s="203"/>
      <c r="F568" s="202"/>
      <c r="G568" s="202"/>
      <c r="H568" s="202"/>
      <c r="I568" s="202"/>
      <c r="J568" s="202"/>
    </row>
    <row r="569" spans="1:10" s="216" customFormat="1" ht="15" customHeight="1">
      <c r="A569" s="202"/>
      <c r="B569" s="203"/>
      <c r="F569" s="202"/>
      <c r="G569" s="202"/>
      <c r="H569" s="202"/>
      <c r="I569" s="202"/>
      <c r="J569" s="202"/>
    </row>
    <row r="570" spans="1:10" s="216" customFormat="1" ht="15" customHeight="1">
      <c r="A570" s="202"/>
      <c r="B570" s="203"/>
      <c r="F570" s="202"/>
      <c r="G570" s="202"/>
      <c r="H570" s="202"/>
      <c r="I570" s="202"/>
      <c r="J570" s="202"/>
    </row>
    <row r="571" spans="1:10" s="216" customFormat="1" ht="15" customHeight="1">
      <c r="A571" s="202"/>
      <c r="B571" s="203"/>
      <c r="F571" s="202"/>
      <c r="G571" s="202"/>
      <c r="H571" s="202"/>
      <c r="I571" s="202"/>
      <c r="J571" s="202"/>
    </row>
    <row r="572" spans="1:10" s="216" customFormat="1" ht="15" customHeight="1">
      <c r="A572" s="202"/>
      <c r="B572" s="203"/>
      <c r="F572" s="202"/>
      <c r="G572" s="202"/>
      <c r="H572" s="202"/>
      <c r="I572" s="202"/>
      <c r="J572" s="202"/>
    </row>
    <row r="573" spans="1:10" s="216" customFormat="1" ht="15" customHeight="1">
      <c r="A573" s="202"/>
      <c r="B573" s="203"/>
      <c r="F573" s="202"/>
      <c r="G573" s="202"/>
      <c r="H573" s="202"/>
      <c r="I573" s="202"/>
      <c r="J573" s="202"/>
    </row>
    <row r="574" spans="1:10" s="216" customFormat="1" ht="15" customHeight="1">
      <c r="A574" s="202"/>
      <c r="B574" s="203"/>
      <c r="F574" s="202"/>
      <c r="G574" s="202"/>
      <c r="H574" s="202"/>
      <c r="I574" s="202"/>
      <c r="J574" s="202"/>
    </row>
    <row r="575" spans="1:10" s="216" customFormat="1" ht="15" customHeight="1">
      <c r="A575" s="202"/>
      <c r="B575" s="203"/>
      <c r="F575" s="202"/>
      <c r="G575" s="202"/>
      <c r="H575" s="202"/>
      <c r="I575" s="202"/>
      <c r="J575" s="202"/>
    </row>
    <row r="576" spans="1:10" s="216" customFormat="1" ht="15" customHeight="1">
      <c r="A576" s="202"/>
      <c r="B576" s="203"/>
      <c r="F576" s="202"/>
      <c r="G576" s="202"/>
      <c r="H576" s="202"/>
      <c r="I576" s="202"/>
      <c r="J576" s="202"/>
    </row>
    <row r="577" spans="1:10" s="216" customFormat="1" ht="15" customHeight="1">
      <c r="A577" s="202"/>
      <c r="B577" s="203"/>
      <c r="F577" s="202"/>
      <c r="G577" s="202"/>
      <c r="H577" s="202"/>
      <c r="I577" s="202"/>
      <c r="J577" s="202"/>
    </row>
    <row r="578" spans="1:10" s="216" customFormat="1" ht="15" customHeight="1">
      <c r="A578" s="202"/>
      <c r="B578" s="203"/>
      <c r="F578" s="202"/>
      <c r="G578" s="202"/>
      <c r="H578" s="202"/>
      <c r="I578" s="202"/>
      <c r="J578" s="202"/>
    </row>
    <row r="579" spans="1:10" s="216" customFormat="1" ht="15" customHeight="1">
      <c r="A579" s="202"/>
      <c r="B579" s="203"/>
      <c r="F579" s="202"/>
      <c r="G579" s="202"/>
      <c r="H579" s="202"/>
      <c r="I579" s="202"/>
      <c r="J579" s="202"/>
    </row>
    <row r="580" spans="1:10" s="216" customFormat="1" ht="15" customHeight="1">
      <c r="A580" s="202"/>
      <c r="B580" s="203"/>
      <c r="F580" s="202"/>
      <c r="G580" s="202"/>
      <c r="H580" s="202"/>
      <c r="I580" s="202"/>
      <c r="J580" s="202"/>
    </row>
    <row r="581" spans="1:10" s="216" customFormat="1" ht="15" customHeight="1">
      <c r="A581" s="202"/>
      <c r="B581" s="203"/>
      <c r="F581" s="202"/>
      <c r="G581" s="202"/>
      <c r="H581" s="202"/>
      <c r="I581" s="202"/>
      <c r="J581" s="202"/>
    </row>
    <row r="582" spans="1:10" s="216" customFormat="1" ht="15" customHeight="1">
      <c r="A582" s="202"/>
      <c r="B582" s="203"/>
      <c r="F582" s="202"/>
      <c r="G582" s="202"/>
      <c r="H582" s="202"/>
      <c r="I582" s="202"/>
      <c r="J582" s="202"/>
    </row>
    <row r="583" spans="1:10" s="216" customFormat="1" ht="15" customHeight="1">
      <c r="A583" s="202"/>
      <c r="B583" s="203"/>
      <c r="F583" s="202"/>
      <c r="G583" s="202"/>
      <c r="H583" s="202"/>
      <c r="I583" s="202"/>
      <c r="J583" s="202"/>
    </row>
    <row r="584" spans="1:10" s="216" customFormat="1" ht="15" customHeight="1">
      <c r="A584" s="202"/>
      <c r="B584" s="203"/>
      <c r="F584" s="202"/>
      <c r="G584" s="202"/>
      <c r="H584" s="202"/>
      <c r="I584" s="202"/>
      <c r="J584" s="202"/>
    </row>
    <row r="585" spans="1:10" s="216" customFormat="1" ht="15" customHeight="1">
      <c r="A585" s="202"/>
      <c r="B585" s="203"/>
      <c r="F585" s="202"/>
      <c r="G585" s="202"/>
      <c r="H585" s="202"/>
      <c r="I585" s="202"/>
      <c r="J585" s="202"/>
    </row>
    <row r="586" spans="1:10" s="216" customFormat="1" ht="15" customHeight="1">
      <c r="A586" s="202"/>
      <c r="B586" s="203"/>
      <c r="F586" s="202"/>
      <c r="G586" s="202"/>
      <c r="H586" s="202"/>
      <c r="I586" s="202"/>
      <c r="J586" s="202"/>
    </row>
    <row r="587" spans="1:10" s="216" customFormat="1" ht="15" customHeight="1">
      <c r="A587" s="202"/>
      <c r="B587" s="203"/>
      <c r="F587" s="202"/>
      <c r="G587" s="202"/>
      <c r="H587" s="202"/>
      <c r="I587" s="202"/>
      <c r="J587" s="202"/>
    </row>
    <row r="588" spans="1:10" s="216" customFormat="1" ht="15" customHeight="1">
      <c r="A588" s="202"/>
      <c r="B588" s="203"/>
      <c r="F588" s="202"/>
      <c r="G588" s="202"/>
      <c r="H588" s="202"/>
      <c r="I588" s="202"/>
      <c r="J588" s="202"/>
    </row>
    <row r="589" spans="1:10" s="216" customFormat="1" ht="15" customHeight="1">
      <c r="A589" s="202"/>
      <c r="B589" s="203"/>
      <c r="F589" s="202"/>
      <c r="G589" s="202"/>
      <c r="H589" s="202"/>
      <c r="I589" s="202"/>
      <c r="J589" s="202"/>
    </row>
    <row r="590" spans="1:10" s="216" customFormat="1" ht="15" customHeight="1">
      <c r="A590" s="202"/>
      <c r="B590" s="203"/>
      <c r="F590" s="202"/>
      <c r="G590" s="202"/>
      <c r="H590" s="202"/>
      <c r="I590" s="202"/>
      <c r="J590" s="202"/>
    </row>
    <row r="591" spans="1:10" s="216" customFormat="1" ht="15" customHeight="1">
      <c r="A591" s="202"/>
      <c r="B591" s="203"/>
      <c r="F591" s="202"/>
      <c r="G591" s="202"/>
      <c r="H591" s="202"/>
      <c r="I591" s="202"/>
      <c r="J591" s="202"/>
    </row>
    <row r="592" spans="1:10" s="216" customFormat="1" ht="15" customHeight="1">
      <c r="A592" s="202"/>
      <c r="B592" s="203"/>
      <c r="F592" s="202"/>
      <c r="G592" s="202"/>
      <c r="H592" s="202"/>
      <c r="I592" s="202"/>
      <c r="J592" s="202"/>
    </row>
    <row r="593" spans="1:10" s="216" customFormat="1" ht="15" customHeight="1">
      <c r="A593" s="202"/>
      <c r="B593" s="203"/>
      <c r="F593" s="202"/>
      <c r="G593" s="202"/>
      <c r="H593" s="202"/>
      <c r="I593" s="202"/>
      <c r="J593" s="202"/>
    </row>
    <row r="594" spans="1:10" s="216" customFormat="1" ht="15" customHeight="1">
      <c r="A594" s="202"/>
      <c r="B594" s="203"/>
      <c r="F594" s="202"/>
      <c r="G594" s="202"/>
      <c r="H594" s="202"/>
      <c r="I594" s="202"/>
      <c r="J594" s="202"/>
    </row>
    <row r="595" spans="1:10" s="216" customFormat="1" ht="15" customHeight="1">
      <c r="A595" s="202"/>
      <c r="B595" s="203"/>
      <c r="F595" s="202"/>
      <c r="G595" s="202"/>
      <c r="H595" s="202"/>
      <c r="I595" s="202"/>
      <c r="J595" s="202"/>
    </row>
    <row r="596" spans="1:10" s="216" customFormat="1" ht="15" customHeight="1">
      <c r="A596" s="202"/>
      <c r="B596" s="203"/>
      <c r="F596" s="202"/>
      <c r="G596" s="202"/>
      <c r="H596" s="202"/>
      <c r="I596" s="202"/>
      <c r="J596" s="202"/>
    </row>
    <row r="597" spans="1:10" s="216" customFormat="1" ht="15" customHeight="1">
      <c r="A597" s="202"/>
      <c r="B597" s="203"/>
      <c r="F597" s="202"/>
      <c r="G597" s="202"/>
      <c r="H597" s="202"/>
      <c r="I597" s="202"/>
      <c r="J597" s="202"/>
    </row>
    <row r="598" spans="1:10" s="216" customFormat="1" ht="15" customHeight="1">
      <c r="A598" s="202"/>
      <c r="B598" s="203"/>
      <c r="F598" s="202"/>
      <c r="G598" s="202"/>
      <c r="H598" s="202"/>
      <c r="I598" s="202"/>
      <c r="J598" s="202"/>
    </row>
    <row r="599" spans="1:10" s="216" customFormat="1" ht="15" customHeight="1">
      <c r="A599" s="202"/>
      <c r="B599" s="203"/>
      <c r="F599" s="202"/>
      <c r="G599" s="202"/>
      <c r="H599" s="202"/>
      <c r="I599" s="202"/>
      <c r="J599" s="202"/>
    </row>
    <row r="600" spans="1:10" s="216" customFormat="1" ht="15" customHeight="1">
      <c r="A600" s="202"/>
      <c r="B600" s="203"/>
      <c r="F600" s="202"/>
      <c r="G600" s="202"/>
      <c r="H600" s="202"/>
      <c r="I600" s="202"/>
      <c r="J600" s="202"/>
    </row>
    <row r="601" spans="1:10" s="216" customFormat="1" ht="15" customHeight="1">
      <c r="A601" s="202"/>
      <c r="B601" s="203"/>
      <c r="F601" s="202"/>
      <c r="G601" s="202"/>
      <c r="H601" s="202"/>
      <c r="I601" s="202"/>
      <c r="J601" s="202"/>
    </row>
    <row r="602" spans="1:10" s="216" customFormat="1" ht="15" customHeight="1">
      <c r="A602" s="202"/>
      <c r="B602" s="203"/>
      <c r="F602" s="202"/>
      <c r="G602" s="202"/>
      <c r="H602" s="202"/>
      <c r="I602" s="202"/>
      <c r="J602" s="202"/>
    </row>
    <row r="603" spans="1:10" s="216" customFormat="1" ht="15" customHeight="1">
      <c r="A603" s="202"/>
      <c r="B603" s="203"/>
      <c r="F603" s="202"/>
      <c r="G603" s="202"/>
      <c r="H603" s="202"/>
      <c r="I603" s="202"/>
      <c r="J603" s="202"/>
    </row>
    <row r="604" spans="1:10" s="216" customFormat="1" ht="15" customHeight="1">
      <c r="A604" s="202"/>
      <c r="B604" s="203"/>
      <c r="F604" s="202"/>
      <c r="G604" s="202"/>
      <c r="H604" s="202"/>
      <c r="I604" s="202"/>
      <c r="J604" s="202"/>
    </row>
    <row r="605" spans="1:10" s="216" customFormat="1" ht="15" customHeight="1">
      <c r="A605" s="202"/>
      <c r="B605" s="203"/>
      <c r="F605" s="202"/>
      <c r="G605" s="202"/>
      <c r="H605" s="202"/>
      <c r="I605" s="202"/>
      <c r="J605" s="202"/>
    </row>
    <row r="606" spans="1:10" s="216" customFormat="1" ht="15" customHeight="1">
      <c r="A606" s="202"/>
      <c r="B606" s="203"/>
      <c r="F606" s="202"/>
      <c r="G606" s="202"/>
      <c r="H606" s="202"/>
      <c r="I606" s="202"/>
      <c r="J606" s="202"/>
    </row>
    <row r="607" spans="1:10" s="216" customFormat="1" ht="15" customHeight="1">
      <c r="A607" s="202"/>
      <c r="B607" s="203"/>
      <c r="F607" s="202"/>
      <c r="G607" s="202"/>
      <c r="H607" s="202"/>
      <c r="I607" s="202"/>
      <c r="J607" s="202"/>
    </row>
    <row r="608" spans="1:10" s="216" customFormat="1" ht="15" customHeight="1">
      <c r="A608" s="202"/>
      <c r="B608" s="203"/>
      <c r="F608" s="202"/>
      <c r="G608" s="202"/>
      <c r="H608" s="202"/>
      <c r="I608" s="202"/>
      <c r="J608" s="202"/>
    </row>
    <row r="609" spans="1:10" s="216" customFormat="1" ht="15" customHeight="1">
      <c r="A609" s="202"/>
      <c r="B609" s="203"/>
      <c r="F609" s="202"/>
      <c r="G609" s="202"/>
      <c r="H609" s="202"/>
      <c r="I609" s="202"/>
      <c r="J609" s="202"/>
    </row>
    <row r="610" spans="1:10" s="216" customFormat="1" ht="15" customHeight="1">
      <c r="A610" s="202"/>
      <c r="B610" s="203"/>
      <c r="F610" s="202"/>
      <c r="G610" s="202"/>
      <c r="H610" s="202"/>
      <c r="I610" s="202"/>
      <c r="J610" s="202"/>
    </row>
    <row r="611" spans="1:10" s="216" customFormat="1" ht="15" customHeight="1">
      <c r="A611" s="202"/>
      <c r="B611" s="203"/>
      <c r="F611" s="202"/>
      <c r="G611" s="202"/>
      <c r="H611" s="202"/>
      <c r="I611" s="202"/>
      <c r="J611" s="202"/>
    </row>
    <row r="612" spans="1:10" s="216" customFormat="1" ht="15" customHeight="1">
      <c r="A612" s="202"/>
      <c r="B612" s="203"/>
      <c r="F612" s="202"/>
      <c r="G612" s="202"/>
      <c r="H612" s="202"/>
      <c r="I612" s="202"/>
      <c r="J612" s="202"/>
    </row>
    <row r="613" spans="1:10" s="216" customFormat="1" ht="15" customHeight="1">
      <c r="A613" s="202"/>
      <c r="B613" s="203"/>
      <c r="F613" s="202"/>
      <c r="G613" s="202"/>
      <c r="H613" s="202"/>
      <c r="I613" s="202"/>
      <c r="J613" s="202"/>
    </row>
    <row r="614" spans="1:10" s="216" customFormat="1" ht="15" customHeight="1">
      <c r="A614" s="202"/>
      <c r="B614" s="203"/>
      <c r="F614" s="202"/>
      <c r="G614" s="202"/>
      <c r="H614" s="202"/>
      <c r="I614" s="202"/>
      <c r="J614" s="202"/>
    </row>
    <row r="615" spans="1:10" s="216" customFormat="1" ht="15" customHeight="1">
      <c r="A615" s="202"/>
      <c r="B615" s="203"/>
      <c r="F615" s="202"/>
      <c r="G615" s="202"/>
      <c r="H615" s="202"/>
      <c r="I615" s="202"/>
      <c r="J615" s="202"/>
    </row>
    <row r="616" spans="1:10" s="216" customFormat="1" ht="15" customHeight="1">
      <c r="A616" s="202"/>
      <c r="B616" s="203"/>
      <c r="F616" s="202"/>
      <c r="G616" s="202"/>
      <c r="H616" s="202"/>
      <c r="I616" s="202"/>
      <c r="J616" s="202"/>
    </row>
    <row r="617" spans="1:10" s="216" customFormat="1" ht="15" customHeight="1">
      <c r="A617" s="202"/>
      <c r="B617" s="203"/>
      <c r="F617" s="202"/>
      <c r="G617" s="202"/>
      <c r="H617" s="202"/>
      <c r="I617" s="202"/>
      <c r="J617" s="202"/>
    </row>
    <row r="618" spans="1:10" s="216" customFormat="1" ht="15" customHeight="1">
      <c r="A618" s="202"/>
      <c r="B618" s="203"/>
      <c r="F618" s="202"/>
      <c r="G618" s="202"/>
      <c r="H618" s="202"/>
      <c r="I618" s="202"/>
      <c r="J618" s="202"/>
    </row>
    <row r="619" spans="1:10" s="216" customFormat="1" ht="15" customHeight="1">
      <c r="A619" s="202"/>
      <c r="B619" s="203"/>
      <c r="F619" s="202"/>
      <c r="G619" s="202"/>
      <c r="H619" s="202"/>
      <c r="I619" s="202"/>
      <c r="J619" s="202"/>
    </row>
    <row r="620" spans="1:10" s="216" customFormat="1" ht="15" customHeight="1">
      <c r="A620" s="202"/>
      <c r="B620" s="203"/>
      <c r="F620" s="202"/>
      <c r="G620" s="202"/>
      <c r="H620" s="202"/>
      <c r="I620" s="202"/>
      <c r="J620" s="202"/>
    </row>
    <row r="621" spans="1:10" s="216" customFormat="1" ht="15" customHeight="1">
      <c r="A621" s="202"/>
      <c r="B621" s="203"/>
      <c r="F621" s="202"/>
      <c r="G621" s="202"/>
      <c r="H621" s="202"/>
      <c r="I621" s="202"/>
      <c r="J621" s="202"/>
    </row>
    <row r="622" spans="1:10" s="216" customFormat="1" ht="15" customHeight="1">
      <c r="A622" s="202"/>
      <c r="B622" s="203"/>
      <c r="F622" s="202"/>
      <c r="G622" s="202"/>
      <c r="H622" s="202"/>
      <c r="I622" s="202"/>
      <c r="J622" s="202"/>
    </row>
    <row r="623" spans="1:10" s="216" customFormat="1" ht="15" customHeight="1">
      <c r="A623" s="202"/>
      <c r="B623" s="203"/>
      <c r="F623" s="202"/>
      <c r="G623" s="202"/>
      <c r="H623" s="202"/>
      <c r="I623" s="202"/>
      <c r="J623" s="202"/>
    </row>
    <row r="624" spans="1:10" s="216" customFormat="1" ht="15" customHeight="1">
      <c r="A624" s="202"/>
      <c r="B624" s="203"/>
      <c r="F624" s="202"/>
      <c r="G624" s="202"/>
      <c r="H624" s="202"/>
      <c r="I624" s="202"/>
      <c r="J624" s="202"/>
    </row>
    <row r="625" spans="1:10" s="216" customFormat="1" ht="15" customHeight="1">
      <c r="A625" s="202"/>
      <c r="B625" s="203"/>
      <c r="F625" s="202"/>
      <c r="G625" s="202"/>
      <c r="H625" s="202"/>
      <c r="I625" s="202"/>
      <c r="J625" s="202"/>
    </row>
    <row r="626" spans="1:10" s="216" customFormat="1" ht="15" customHeight="1">
      <c r="A626" s="202"/>
      <c r="B626" s="203"/>
      <c r="F626" s="202"/>
      <c r="G626" s="202"/>
      <c r="H626" s="202"/>
      <c r="I626" s="202"/>
      <c r="J626" s="202"/>
    </row>
    <row r="627" spans="1:10" s="216" customFormat="1" ht="15" customHeight="1">
      <c r="A627" s="202"/>
      <c r="B627" s="203"/>
      <c r="F627" s="202"/>
      <c r="G627" s="202"/>
      <c r="H627" s="202"/>
      <c r="I627" s="202"/>
      <c r="J627" s="202"/>
    </row>
    <row r="628" spans="1:10" s="216" customFormat="1" ht="15" customHeight="1">
      <c r="A628" s="202"/>
      <c r="B628" s="203"/>
      <c r="F628" s="202"/>
      <c r="G628" s="202"/>
      <c r="H628" s="202"/>
      <c r="I628" s="202"/>
      <c r="J628" s="202"/>
    </row>
    <row r="629" spans="1:10" s="216" customFormat="1" ht="15" customHeight="1">
      <c r="A629" s="202"/>
      <c r="B629" s="203"/>
      <c r="F629" s="202"/>
      <c r="G629" s="202"/>
      <c r="H629" s="202"/>
      <c r="I629" s="202"/>
      <c r="J629" s="202"/>
    </row>
    <row r="630" spans="1:10" s="216" customFormat="1" ht="15" customHeight="1">
      <c r="A630" s="202"/>
      <c r="B630" s="203"/>
      <c r="F630" s="202"/>
      <c r="G630" s="202"/>
      <c r="H630" s="202"/>
      <c r="I630" s="202"/>
      <c r="J630" s="202"/>
    </row>
    <row r="631" spans="1:10" s="216" customFormat="1" ht="15" customHeight="1">
      <c r="A631" s="202"/>
      <c r="B631" s="203"/>
      <c r="F631" s="202"/>
      <c r="G631" s="202"/>
      <c r="H631" s="202"/>
      <c r="I631" s="202"/>
      <c r="J631" s="202"/>
    </row>
    <row r="632" spans="1:10" s="216" customFormat="1" ht="15" customHeight="1">
      <c r="A632" s="202"/>
      <c r="B632" s="203"/>
      <c r="F632" s="202"/>
      <c r="G632" s="202"/>
      <c r="H632" s="202"/>
      <c r="I632" s="202"/>
      <c r="J632" s="202"/>
    </row>
    <row r="633" spans="1:10" s="216" customFormat="1" ht="15" customHeight="1">
      <c r="A633" s="202"/>
      <c r="B633" s="203"/>
      <c r="F633" s="202"/>
      <c r="G633" s="202"/>
      <c r="H633" s="202"/>
      <c r="I633" s="202"/>
      <c r="J633" s="202"/>
    </row>
    <row r="634" spans="1:10" s="216" customFormat="1" ht="15" customHeight="1">
      <c r="A634" s="202"/>
      <c r="B634" s="203"/>
      <c r="F634" s="202"/>
      <c r="G634" s="202"/>
      <c r="H634" s="202"/>
      <c r="I634" s="202"/>
      <c r="J634" s="202"/>
    </row>
    <row r="635" spans="1:10" s="216" customFormat="1" ht="15" customHeight="1">
      <c r="A635" s="202"/>
      <c r="B635" s="203"/>
      <c r="F635" s="202"/>
      <c r="G635" s="202"/>
      <c r="H635" s="202"/>
      <c r="I635" s="202"/>
      <c r="J635" s="202"/>
    </row>
    <row r="636" spans="1:10" s="216" customFormat="1" ht="15" customHeight="1">
      <c r="A636" s="202"/>
      <c r="B636" s="203"/>
      <c r="F636" s="202"/>
      <c r="G636" s="202"/>
      <c r="H636" s="202"/>
      <c r="I636" s="202"/>
      <c r="J636" s="202"/>
    </row>
    <row r="637" spans="1:10" s="216" customFormat="1" ht="15" customHeight="1">
      <c r="A637" s="202"/>
      <c r="B637" s="203"/>
      <c r="F637" s="202"/>
      <c r="G637" s="202"/>
      <c r="H637" s="202"/>
      <c r="I637" s="202"/>
      <c r="J637" s="202"/>
    </row>
    <row r="638" spans="1:10" s="216" customFormat="1" ht="15" customHeight="1">
      <c r="A638" s="202"/>
      <c r="B638" s="203"/>
      <c r="F638" s="202"/>
      <c r="G638" s="202"/>
      <c r="H638" s="202"/>
      <c r="I638" s="202"/>
      <c r="J638" s="202"/>
    </row>
    <row r="639" spans="1:10" s="216" customFormat="1" ht="15" customHeight="1">
      <c r="A639" s="202"/>
      <c r="B639" s="203"/>
      <c r="F639" s="202"/>
      <c r="G639" s="202"/>
      <c r="H639" s="202"/>
      <c r="I639" s="202"/>
      <c r="J639" s="202"/>
    </row>
    <row r="640" spans="1:10" s="216" customFormat="1" ht="15" customHeight="1">
      <c r="A640" s="202"/>
      <c r="B640" s="203"/>
      <c r="F640" s="202"/>
      <c r="G640" s="202"/>
      <c r="H640" s="202"/>
      <c r="I640" s="202"/>
      <c r="J640" s="202"/>
    </row>
    <row r="641" spans="1:10" s="216" customFormat="1" ht="15" customHeight="1">
      <c r="A641" s="202"/>
      <c r="B641" s="203"/>
      <c r="F641" s="202"/>
      <c r="G641" s="202"/>
      <c r="H641" s="202"/>
      <c r="I641" s="202"/>
      <c r="J641" s="202"/>
    </row>
    <row r="642" spans="1:10" s="216" customFormat="1" ht="15" customHeight="1">
      <c r="A642" s="202"/>
      <c r="B642" s="203"/>
      <c r="F642" s="202"/>
      <c r="G642" s="202"/>
      <c r="H642" s="202"/>
      <c r="I642" s="202"/>
      <c r="J642" s="202"/>
    </row>
    <row r="643" spans="1:10" s="216" customFormat="1" ht="15" customHeight="1">
      <c r="A643" s="202"/>
      <c r="B643" s="203"/>
      <c r="F643" s="202"/>
      <c r="G643" s="202"/>
      <c r="H643" s="202"/>
      <c r="I643" s="202"/>
      <c r="J643" s="202"/>
    </row>
    <row r="644" spans="1:10" s="216" customFormat="1" ht="15" customHeight="1">
      <c r="A644" s="202"/>
      <c r="B644" s="203"/>
      <c r="F644" s="202"/>
      <c r="G644" s="202"/>
      <c r="H644" s="202"/>
      <c r="I644" s="202"/>
      <c r="J644" s="202"/>
    </row>
    <row r="645" spans="1:10" s="216" customFormat="1" ht="15" customHeight="1">
      <c r="A645" s="202"/>
      <c r="B645" s="203"/>
      <c r="F645" s="202"/>
      <c r="G645" s="202"/>
      <c r="H645" s="202"/>
      <c r="I645" s="202"/>
      <c r="J645" s="202"/>
    </row>
    <row r="646" spans="1:10" s="216" customFormat="1" ht="15" customHeight="1">
      <c r="A646" s="202"/>
      <c r="B646" s="203"/>
      <c r="F646" s="202"/>
      <c r="G646" s="202"/>
      <c r="H646" s="202"/>
      <c r="I646" s="202"/>
      <c r="J646" s="202"/>
    </row>
    <row r="647" spans="1:10" s="216" customFormat="1" ht="15" customHeight="1">
      <c r="A647" s="202"/>
      <c r="B647" s="203"/>
      <c r="F647" s="202"/>
      <c r="G647" s="202"/>
      <c r="H647" s="202"/>
      <c r="I647" s="202"/>
      <c r="J647" s="202"/>
    </row>
    <row r="648" spans="1:10" s="216" customFormat="1" ht="15" customHeight="1">
      <c r="A648" s="202"/>
      <c r="B648" s="203"/>
      <c r="F648" s="202"/>
      <c r="G648" s="202"/>
      <c r="H648" s="202"/>
      <c r="I648" s="202"/>
      <c r="J648" s="202"/>
    </row>
    <row r="649" spans="1:10" s="216" customFormat="1" ht="15" customHeight="1">
      <c r="A649" s="202"/>
      <c r="B649" s="203"/>
      <c r="F649" s="202"/>
      <c r="G649" s="202"/>
      <c r="H649" s="202"/>
      <c r="I649" s="202"/>
      <c r="J649" s="202"/>
    </row>
    <row r="650" spans="1:10" s="216" customFormat="1" ht="15" customHeight="1">
      <c r="A650" s="202"/>
      <c r="B650" s="203"/>
      <c r="F650" s="202"/>
      <c r="G650" s="202"/>
      <c r="H650" s="202"/>
      <c r="I650" s="202"/>
      <c r="J650" s="202"/>
    </row>
    <row r="651" spans="1:10" s="216" customFormat="1" ht="15" customHeight="1">
      <c r="A651" s="202"/>
      <c r="B651" s="203"/>
      <c r="F651" s="202"/>
      <c r="G651" s="202"/>
      <c r="H651" s="202"/>
      <c r="I651" s="202"/>
      <c r="J651" s="202"/>
    </row>
    <row r="652" spans="1:10" s="216" customFormat="1" ht="15" customHeight="1">
      <c r="A652" s="202"/>
      <c r="B652" s="203"/>
      <c r="F652" s="202"/>
      <c r="G652" s="202"/>
      <c r="H652" s="202"/>
      <c r="I652" s="202"/>
      <c r="J652" s="202"/>
    </row>
    <row r="653" spans="1:10" s="216" customFormat="1" ht="15" customHeight="1">
      <c r="A653" s="202"/>
      <c r="B653" s="203"/>
      <c r="F653" s="202"/>
      <c r="G653" s="202"/>
      <c r="H653" s="202"/>
      <c r="I653" s="202"/>
      <c r="J653" s="202"/>
    </row>
    <row r="654" spans="1:10" s="216" customFormat="1" ht="15" customHeight="1">
      <c r="A654" s="202"/>
      <c r="B654" s="203"/>
      <c r="F654" s="202"/>
      <c r="G654" s="202"/>
      <c r="H654" s="202"/>
      <c r="I654" s="202"/>
      <c r="J654" s="202"/>
    </row>
    <row r="655" spans="1:10" s="216" customFormat="1" ht="15" customHeight="1">
      <c r="A655" s="202"/>
      <c r="B655" s="203"/>
      <c r="F655" s="202"/>
      <c r="G655" s="202"/>
      <c r="H655" s="202"/>
      <c r="I655" s="202"/>
      <c r="J655" s="202"/>
    </row>
    <row r="656" spans="1:10" s="216" customFormat="1" ht="15" customHeight="1">
      <c r="A656" s="202"/>
      <c r="B656" s="203"/>
      <c r="F656" s="202"/>
      <c r="G656" s="202"/>
      <c r="H656" s="202"/>
      <c r="I656" s="202"/>
      <c r="J656" s="202"/>
    </row>
    <row r="657" spans="1:10" s="216" customFormat="1" ht="15" customHeight="1">
      <c r="A657" s="202"/>
      <c r="B657" s="203"/>
      <c r="F657" s="202"/>
      <c r="G657" s="202"/>
      <c r="H657" s="202"/>
      <c r="I657" s="202"/>
      <c r="J657" s="202"/>
    </row>
    <row r="658" spans="1:10" s="216" customFormat="1" ht="15" customHeight="1">
      <c r="A658" s="202"/>
      <c r="B658" s="203"/>
      <c r="F658" s="202"/>
      <c r="G658" s="202"/>
      <c r="H658" s="202"/>
      <c r="I658" s="202"/>
      <c r="J658" s="202"/>
    </row>
    <row r="659" spans="1:10" s="216" customFormat="1" ht="15" customHeight="1">
      <c r="A659" s="202"/>
      <c r="B659" s="203"/>
      <c r="F659" s="202"/>
      <c r="G659" s="202"/>
      <c r="H659" s="202"/>
      <c r="I659" s="202"/>
      <c r="J659" s="202"/>
    </row>
    <row r="660" spans="1:10" s="216" customFormat="1" ht="15" customHeight="1">
      <c r="A660" s="202"/>
      <c r="B660" s="203"/>
      <c r="F660" s="202"/>
      <c r="G660" s="202"/>
      <c r="H660" s="202"/>
      <c r="I660" s="202"/>
      <c r="J660" s="202"/>
    </row>
    <row r="661" spans="1:10" s="216" customFormat="1" ht="15" customHeight="1">
      <c r="A661" s="202"/>
      <c r="B661" s="203"/>
      <c r="F661" s="202"/>
      <c r="G661" s="202"/>
      <c r="H661" s="202"/>
      <c r="I661" s="202"/>
      <c r="J661" s="202"/>
    </row>
    <row r="662" spans="1:10" s="216" customFormat="1" ht="15" customHeight="1">
      <c r="A662" s="202"/>
      <c r="B662" s="203"/>
      <c r="F662" s="202"/>
      <c r="G662" s="202"/>
      <c r="H662" s="202"/>
      <c r="I662" s="202"/>
      <c r="J662" s="202"/>
    </row>
    <row r="663" spans="1:10" s="216" customFormat="1" ht="15" customHeight="1">
      <c r="A663" s="202"/>
      <c r="B663" s="203"/>
      <c r="F663" s="202"/>
      <c r="G663" s="202"/>
      <c r="H663" s="202"/>
      <c r="I663" s="202"/>
      <c r="J663" s="202"/>
    </row>
    <row r="664" spans="1:10" s="216" customFormat="1" ht="15" customHeight="1">
      <c r="A664" s="202"/>
      <c r="B664" s="203"/>
      <c r="F664" s="202"/>
      <c r="G664" s="202"/>
      <c r="H664" s="202"/>
      <c r="I664" s="202"/>
      <c r="J664" s="202"/>
    </row>
    <row r="665" spans="1:10" s="216" customFormat="1" ht="15" customHeight="1">
      <c r="A665" s="202"/>
      <c r="B665" s="203"/>
      <c r="F665" s="202"/>
      <c r="G665" s="202"/>
      <c r="H665" s="202"/>
      <c r="I665" s="202"/>
      <c r="J665" s="202"/>
    </row>
    <row r="666" spans="1:10" s="216" customFormat="1" ht="15" customHeight="1">
      <c r="A666" s="202"/>
      <c r="B666" s="203"/>
      <c r="F666" s="202"/>
      <c r="G666" s="202"/>
      <c r="H666" s="202"/>
      <c r="I666" s="202"/>
      <c r="J666" s="202"/>
    </row>
    <row r="667" spans="1:10" s="216" customFormat="1" ht="15" customHeight="1">
      <c r="A667" s="202"/>
      <c r="B667" s="203"/>
      <c r="F667" s="202"/>
      <c r="G667" s="202"/>
      <c r="H667" s="202"/>
      <c r="I667" s="202"/>
      <c r="J667" s="202"/>
    </row>
    <row r="668" spans="1:10" s="216" customFormat="1" ht="15" customHeight="1">
      <c r="A668" s="202"/>
      <c r="B668" s="203"/>
      <c r="F668" s="202"/>
      <c r="G668" s="202"/>
      <c r="H668" s="202"/>
      <c r="I668" s="202"/>
      <c r="J668" s="202"/>
    </row>
    <row r="669" spans="1:10" s="216" customFormat="1" ht="15" customHeight="1">
      <c r="A669" s="202"/>
      <c r="B669" s="203"/>
      <c r="F669" s="202"/>
      <c r="G669" s="202"/>
      <c r="H669" s="202"/>
      <c r="I669" s="202"/>
      <c r="J669" s="202"/>
    </row>
    <row r="670" spans="1:10" s="216" customFormat="1" ht="15" customHeight="1">
      <c r="A670" s="202"/>
      <c r="B670" s="203"/>
      <c r="F670" s="202"/>
      <c r="G670" s="202"/>
      <c r="H670" s="202"/>
      <c r="I670" s="202"/>
      <c r="J670" s="202"/>
    </row>
    <row r="671" spans="1:10" s="216" customFormat="1" ht="15" customHeight="1">
      <c r="A671" s="202"/>
      <c r="B671" s="203"/>
      <c r="F671" s="202"/>
      <c r="G671" s="202"/>
      <c r="H671" s="202"/>
      <c r="I671" s="202"/>
      <c r="J671" s="202"/>
    </row>
    <row r="672" spans="1:10" s="216" customFormat="1" ht="15" customHeight="1">
      <c r="A672" s="202"/>
      <c r="B672" s="203"/>
      <c r="F672" s="202"/>
      <c r="G672" s="202"/>
      <c r="H672" s="202"/>
      <c r="I672" s="202"/>
      <c r="J672" s="202"/>
    </row>
    <row r="673" spans="1:10" s="216" customFormat="1" ht="15" customHeight="1">
      <c r="A673" s="202"/>
      <c r="B673" s="203"/>
      <c r="F673" s="202"/>
      <c r="G673" s="202"/>
      <c r="H673" s="202"/>
      <c r="I673" s="202"/>
      <c r="J673" s="202"/>
    </row>
    <row r="674" spans="1:10" s="216" customFormat="1" ht="15" customHeight="1">
      <c r="A674" s="202"/>
      <c r="B674" s="203"/>
      <c r="F674" s="202"/>
      <c r="G674" s="202"/>
      <c r="H674" s="202"/>
      <c r="I674" s="202"/>
      <c r="J674" s="202"/>
    </row>
    <row r="675" spans="1:10" s="216" customFormat="1" ht="15" customHeight="1">
      <c r="A675" s="202"/>
      <c r="B675" s="203"/>
      <c r="F675" s="202"/>
      <c r="G675" s="202"/>
      <c r="H675" s="202"/>
      <c r="I675" s="202"/>
      <c r="J675" s="202"/>
    </row>
    <row r="676" spans="1:10" s="216" customFormat="1" ht="15" customHeight="1">
      <c r="A676" s="202"/>
      <c r="B676" s="203"/>
      <c r="F676" s="202"/>
      <c r="G676" s="202"/>
      <c r="H676" s="202"/>
      <c r="I676" s="202"/>
      <c r="J676" s="202"/>
    </row>
    <row r="677" spans="1:10" s="216" customFormat="1" ht="15" customHeight="1">
      <c r="A677" s="202"/>
      <c r="B677" s="203"/>
      <c r="F677" s="202"/>
      <c r="G677" s="202"/>
      <c r="H677" s="202"/>
      <c r="I677" s="202"/>
      <c r="J677" s="202"/>
    </row>
    <row r="678" spans="1:10" s="216" customFormat="1" ht="15" customHeight="1">
      <c r="A678" s="202"/>
      <c r="B678" s="203"/>
      <c r="F678" s="202"/>
      <c r="G678" s="202"/>
      <c r="H678" s="202"/>
      <c r="I678" s="202"/>
      <c r="J678" s="202"/>
    </row>
    <row r="679" spans="1:10" s="216" customFormat="1" ht="15" customHeight="1">
      <c r="A679" s="202"/>
      <c r="B679" s="203"/>
      <c r="F679" s="202"/>
      <c r="G679" s="202"/>
      <c r="H679" s="202"/>
      <c r="I679" s="202"/>
      <c r="J679" s="202"/>
    </row>
    <row r="680" spans="1:10" s="216" customFormat="1" ht="15" customHeight="1">
      <c r="A680" s="202"/>
      <c r="B680" s="203"/>
      <c r="F680" s="202"/>
      <c r="G680" s="202"/>
      <c r="H680" s="202"/>
      <c r="I680" s="202"/>
      <c r="J680" s="202"/>
    </row>
    <row r="681" spans="1:10" s="216" customFormat="1" ht="15" customHeight="1">
      <c r="A681" s="202"/>
      <c r="B681" s="203"/>
      <c r="F681" s="202"/>
      <c r="G681" s="202"/>
      <c r="H681" s="202"/>
      <c r="I681" s="202"/>
      <c r="J681" s="202"/>
    </row>
    <row r="682" spans="1:10" s="216" customFormat="1" ht="15" customHeight="1">
      <c r="A682" s="202"/>
      <c r="B682" s="203"/>
      <c r="F682" s="202"/>
      <c r="G682" s="202"/>
      <c r="H682" s="202"/>
      <c r="I682" s="202"/>
      <c r="J682" s="202"/>
    </row>
    <row r="683" spans="1:10" s="216" customFormat="1" ht="15" customHeight="1">
      <c r="A683" s="202"/>
      <c r="B683" s="203"/>
      <c r="F683" s="202"/>
      <c r="G683" s="202"/>
      <c r="H683" s="202"/>
      <c r="I683" s="202"/>
      <c r="J683" s="202"/>
    </row>
    <row r="684" spans="1:10" s="216" customFormat="1" ht="15" customHeight="1">
      <c r="A684" s="202"/>
      <c r="B684" s="203"/>
      <c r="F684" s="202"/>
      <c r="G684" s="202"/>
      <c r="H684" s="202"/>
      <c r="I684" s="202"/>
      <c r="J684" s="202"/>
    </row>
    <row r="685" spans="1:10" s="216" customFormat="1" ht="15" customHeight="1">
      <c r="A685" s="202"/>
      <c r="B685" s="203"/>
      <c r="F685" s="202"/>
      <c r="G685" s="202"/>
      <c r="H685" s="202"/>
      <c r="I685" s="202"/>
      <c r="J685" s="202"/>
    </row>
    <row r="686" spans="1:10" s="216" customFormat="1" ht="15" customHeight="1">
      <c r="A686" s="202"/>
      <c r="B686" s="203"/>
      <c r="F686" s="202"/>
      <c r="G686" s="202"/>
      <c r="H686" s="202"/>
      <c r="I686" s="202"/>
      <c r="J686" s="202"/>
    </row>
    <row r="687" spans="1:10" s="216" customFormat="1" ht="15" customHeight="1">
      <c r="A687" s="202"/>
      <c r="B687" s="203"/>
      <c r="F687" s="202"/>
      <c r="G687" s="202"/>
      <c r="H687" s="202"/>
      <c r="I687" s="202"/>
      <c r="J687" s="202"/>
    </row>
    <row r="688" spans="1:10" s="216" customFormat="1" ht="15" customHeight="1">
      <c r="A688" s="202"/>
      <c r="B688" s="203"/>
      <c r="F688" s="202"/>
      <c r="G688" s="202"/>
      <c r="H688" s="202"/>
      <c r="I688" s="202"/>
      <c r="J688" s="202"/>
    </row>
    <row r="689" spans="1:10" s="216" customFormat="1" ht="15" customHeight="1">
      <c r="A689" s="202"/>
      <c r="B689" s="203"/>
      <c r="F689" s="202"/>
      <c r="G689" s="202"/>
      <c r="H689" s="202"/>
      <c r="I689" s="202"/>
      <c r="J689" s="202"/>
    </row>
    <row r="690" spans="1:10" s="216" customFormat="1" ht="15" customHeight="1">
      <c r="A690" s="202"/>
      <c r="B690" s="203"/>
      <c r="F690" s="202"/>
      <c r="G690" s="202"/>
      <c r="H690" s="202"/>
      <c r="I690" s="202"/>
      <c r="J690" s="202"/>
    </row>
    <row r="691" spans="1:10" s="216" customFormat="1" ht="15" customHeight="1">
      <c r="A691" s="202"/>
      <c r="B691" s="203"/>
      <c r="F691" s="202"/>
      <c r="G691" s="202"/>
      <c r="H691" s="202"/>
      <c r="I691" s="202"/>
      <c r="J691" s="202"/>
    </row>
    <row r="692" spans="1:10" s="216" customFormat="1" ht="15" customHeight="1">
      <c r="A692" s="202"/>
      <c r="B692" s="203"/>
      <c r="F692" s="202"/>
      <c r="G692" s="202"/>
      <c r="H692" s="202"/>
      <c r="I692" s="202"/>
      <c r="J692" s="202"/>
    </row>
    <row r="693" spans="1:10" s="216" customFormat="1" ht="15" customHeight="1">
      <c r="A693" s="202"/>
      <c r="B693" s="203"/>
      <c r="F693" s="202"/>
      <c r="G693" s="202"/>
      <c r="H693" s="202"/>
      <c r="I693" s="202"/>
      <c r="J693" s="202"/>
    </row>
    <row r="694" spans="1:10" s="216" customFormat="1" ht="15" customHeight="1">
      <c r="A694" s="202"/>
      <c r="B694" s="203"/>
      <c r="F694" s="202"/>
      <c r="G694" s="202"/>
      <c r="H694" s="202"/>
      <c r="I694" s="202"/>
      <c r="J694" s="202"/>
    </row>
    <row r="695" spans="1:10" s="216" customFormat="1" ht="15" customHeight="1">
      <c r="A695" s="202"/>
      <c r="B695" s="203"/>
      <c r="F695" s="202"/>
      <c r="G695" s="202"/>
      <c r="H695" s="202"/>
      <c r="I695" s="202"/>
      <c r="J695" s="202"/>
    </row>
    <row r="696" spans="1:10" s="216" customFormat="1" ht="15" customHeight="1">
      <c r="A696" s="202"/>
      <c r="B696" s="203"/>
      <c r="F696" s="202"/>
      <c r="G696" s="202"/>
      <c r="H696" s="202"/>
      <c r="I696" s="202"/>
      <c r="J696" s="202"/>
    </row>
    <row r="697" spans="1:10" s="216" customFormat="1" ht="15" customHeight="1">
      <c r="A697" s="202"/>
      <c r="B697" s="203"/>
      <c r="F697" s="202"/>
      <c r="G697" s="202"/>
      <c r="H697" s="202"/>
      <c r="I697" s="202"/>
      <c r="J697" s="202"/>
    </row>
    <row r="698" spans="1:10" s="216" customFormat="1" ht="15" customHeight="1">
      <c r="A698" s="202"/>
      <c r="B698" s="203"/>
      <c r="F698" s="202"/>
      <c r="G698" s="202"/>
      <c r="H698" s="202"/>
      <c r="I698" s="202"/>
      <c r="J698" s="202"/>
    </row>
    <row r="699" spans="1:10" s="216" customFormat="1" ht="15" customHeight="1">
      <c r="A699" s="202"/>
      <c r="B699" s="203"/>
      <c r="F699" s="202"/>
      <c r="G699" s="202"/>
      <c r="H699" s="202"/>
      <c r="I699" s="202"/>
      <c r="J699" s="202"/>
    </row>
    <row r="700" spans="1:10" s="216" customFormat="1" ht="15" customHeight="1">
      <c r="A700" s="202"/>
      <c r="B700" s="203"/>
      <c r="F700" s="202"/>
      <c r="G700" s="202"/>
      <c r="H700" s="202"/>
      <c r="I700" s="202"/>
      <c r="J700" s="202"/>
    </row>
    <row r="701" spans="1:10" s="216" customFormat="1" ht="15" customHeight="1">
      <c r="A701" s="202"/>
      <c r="B701" s="203"/>
      <c r="F701" s="202"/>
      <c r="G701" s="202"/>
      <c r="H701" s="202"/>
      <c r="I701" s="202"/>
      <c r="J701" s="202"/>
    </row>
    <row r="702" spans="1:10" s="216" customFormat="1" ht="15" customHeight="1">
      <c r="A702" s="202"/>
      <c r="B702" s="203"/>
      <c r="F702" s="202"/>
      <c r="G702" s="202"/>
      <c r="H702" s="202"/>
      <c r="I702" s="202"/>
      <c r="J702" s="202"/>
    </row>
    <row r="703" spans="1:10" s="216" customFormat="1" ht="15" customHeight="1">
      <c r="A703" s="202"/>
      <c r="B703" s="203"/>
      <c r="F703" s="202"/>
      <c r="G703" s="202"/>
      <c r="H703" s="202"/>
      <c r="I703" s="202"/>
      <c r="J703" s="202"/>
    </row>
    <row r="704" spans="1:10" s="216" customFormat="1" ht="15" customHeight="1">
      <c r="A704" s="202"/>
      <c r="B704" s="203"/>
      <c r="F704" s="202"/>
      <c r="G704" s="202"/>
      <c r="H704" s="202"/>
      <c r="I704" s="202"/>
      <c r="J704" s="202"/>
    </row>
    <row r="705" spans="1:10" s="216" customFormat="1" ht="15" customHeight="1">
      <c r="A705" s="202"/>
      <c r="B705" s="203"/>
      <c r="F705" s="202"/>
      <c r="G705" s="202"/>
      <c r="H705" s="202"/>
      <c r="I705" s="202"/>
      <c r="J705" s="202"/>
    </row>
    <row r="706" spans="1:10" s="216" customFormat="1" ht="15" customHeight="1">
      <c r="A706" s="202"/>
      <c r="B706" s="203"/>
      <c r="F706" s="202"/>
      <c r="G706" s="202"/>
      <c r="H706" s="202"/>
      <c r="I706" s="202"/>
      <c r="J706" s="202"/>
    </row>
    <row r="707" spans="1:10" s="216" customFormat="1" ht="15" customHeight="1">
      <c r="A707" s="202"/>
      <c r="B707" s="203"/>
      <c r="F707" s="202"/>
      <c r="G707" s="202"/>
      <c r="H707" s="202"/>
      <c r="I707" s="202"/>
      <c r="J707" s="202"/>
    </row>
    <row r="708" spans="1:10" s="216" customFormat="1" ht="15" customHeight="1">
      <c r="A708" s="202"/>
      <c r="B708" s="203"/>
      <c r="F708" s="202"/>
      <c r="G708" s="202"/>
      <c r="H708" s="202"/>
      <c r="I708" s="202"/>
      <c r="J708" s="202"/>
    </row>
    <row r="709" spans="1:10" s="216" customFormat="1" ht="15" customHeight="1">
      <c r="A709" s="202"/>
      <c r="B709" s="203"/>
      <c r="F709" s="202"/>
      <c r="G709" s="202"/>
      <c r="H709" s="202"/>
      <c r="I709" s="202"/>
      <c r="J709" s="202"/>
    </row>
    <row r="710" spans="1:10" s="216" customFormat="1" ht="15" customHeight="1">
      <c r="A710" s="202"/>
      <c r="B710" s="203"/>
      <c r="F710" s="202"/>
      <c r="G710" s="202"/>
      <c r="H710" s="202"/>
      <c r="I710" s="202"/>
      <c r="J710" s="202"/>
    </row>
    <row r="711" spans="1:10" s="216" customFormat="1" ht="15" customHeight="1">
      <c r="A711" s="202"/>
      <c r="B711" s="203"/>
      <c r="F711" s="202"/>
      <c r="G711" s="202"/>
      <c r="H711" s="202"/>
      <c r="I711" s="202"/>
      <c r="J711" s="202"/>
    </row>
    <row r="712" spans="1:10" s="216" customFormat="1" ht="15" customHeight="1">
      <c r="A712" s="202"/>
      <c r="B712" s="203"/>
      <c r="F712" s="202"/>
      <c r="G712" s="202"/>
      <c r="H712" s="202"/>
      <c r="I712" s="202"/>
      <c r="J712" s="202"/>
    </row>
    <row r="713" spans="1:10" s="216" customFormat="1" ht="15" customHeight="1">
      <c r="A713" s="202"/>
      <c r="B713" s="203"/>
      <c r="F713" s="202"/>
      <c r="G713" s="202"/>
      <c r="H713" s="202"/>
      <c r="I713" s="202"/>
      <c r="J713" s="202"/>
    </row>
    <row r="714" spans="1:10" s="216" customFormat="1" ht="15" customHeight="1">
      <c r="A714" s="202"/>
      <c r="B714" s="203"/>
      <c r="F714" s="202"/>
      <c r="G714" s="202"/>
      <c r="H714" s="202"/>
      <c r="I714" s="202"/>
      <c r="J714" s="202"/>
    </row>
    <row r="715" spans="1:10" s="216" customFormat="1" ht="15" customHeight="1">
      <c r="A715" s="202"/>
      <c r="B715" s="203"/>
      <c r="F715" s="202"/>
      <c r="G715" s="202"/>
      <c r="H715" s="202"/>
      <c r="I715" s="202"/>
      <c r="J715" s="202"/>
    </row>
    <row r="716" spans="1:10" s="216" customFormat="1" ht="15" customHeight="1">
      <c r="A716" s="202"/>
      <c r="B716" s="203"/>
      <c r="F716" s="202"/>
      <c r="G716" s="202"/>
      <c r="H716" s="202"/>
      <c r="I716" s="202"/>
      <c r="J716" s="202"/>
    </row>
    <row r="717" spans="1:10" s="216" customFormat="1" ht="15" customHeight="1">
      <c r="A717" s="202"/>
      <c r="B717" s="203"/>
      <c r="F717" s="202"/>
      <c r="G717" s="202"/>
      <c r="H717" s="202"/>
      <c r="I717" s="202"/>
      <c r="J717" s="202"/>
    </row>
    <row r="718" spans="1:10" s="216" customFormat="1" ht="15" customHeight="1">
      <c r="A718" s="202"/>
      <c r="B718" s="203"/>
      <c r="F718" s="202"/>
      <c r="G718" s="202"/>
      <c r="H718" s="202"/>
      <c r="I718" s="202"/>
      <c r="J718" s="202"/>
    </row>
    <row r="719" spans="1:10" s="216" customFormat="1" ht="15" customHeight="1">
      <c r="A719" s="202"/>
      <c r="B719" s="203"/>
      <c r="F719" s="202"/>
      <c r="G719" s="202"/>
      <c r="H719" s="202"/>
      <c r="I719" s="202"/>
      <c r="J719" s="202"/>
    </row>
    <row r="720" spans="1:10" s="216" customFormat="1" ht="15" customHeight="1">
      <c r="A720" s="202"/>
      <c r="B720" s="203"/>
      <c r="F720" s="202"/>
      <c r="G720" s="202"/>
      <c r="H720" s="202"/>
      <c r="I720" s="202"/>
      <c r="J720" s="202"/>
    </row>
    <row r="721" spans="1:10" s="216" customFormat="1" ht="15" customHeight="1">
      <c r="A721" s="202"/>
      <c r="B721" s="203"/>
      <c r="F721" s="202"/>
      <c r="G721" s="202"/>
      <c r="H721" s="202"/>
      <c r="I721" s="202"/>
      <c r="J721" s="202"/>
    </row>
    <row r="722" spans="1:10" s="216" customFormat="1" ht="15" customHeight="1">
      <c r="A722" s="202"/>
      <c r="B722" s="203"/>
      <c r="F722" s="202"/>
      <c r="G722" s="202"/>
      <c r="H722" s="202"/>
      <c r="I722" s="202"/>
      <c r="J722" s="202"/>
    </row>
    <row r="723" spans="1:10" s="216" customFormat="1" ht="15" customHeight="1">
      <c r="A723" s="202"/>
      <c r="B723" s="203"/>
      <c r="F723" s="202"/>
      <c r="G723" s="202"/>
      <c r="H723" s="202"/>
      <c r="I723" s="202"/>
      <c r="J723" s="202"/>
    </row>
    <row r="724" spans="1:10" s="216" customFormat="1" ht="15" customHeight="1">
      <c r="A724" s="202"/>
      <c r="B724" s="203"/>
      <c r="F724" s="202"/>
      <c r="G724" s="202"/>
      <c r="H724" s="202"/>
      <c r="I724" s="202"/>
      <c r="J724" s="202"/>
    </row>
    <row r="725" spans="1:10" s="216" customFormat="1" ht="15" customHeight="1">
      <c r="A725" s="202"/>
      <c r="B725" s="203"/>
      <c r="F725" s="202"/>
      <c r="G725" s="202"/>
      <c r="H725" s="202"/>
      <c r="I725" s="202"/>
      <c r="J725" s="202"/>
    </row>
    <row r="726" spans="1:10" s="216" customFormat="1" ht="15" customHeight="1">
      <c r="A726" s="202"/>
      <c r="B726" s="203"/>
      <c r="F726" s="202"/>
      <c r="G726" s="202"/>
      <c r="H726" s="202"/>
      <c r="I726" s="202"/>
      <c r="J726" s="202"/>
    </row>
    <row r="727" spans="1:10" s="216" customFormat="1" ht="15" customHeight="1">
      <c r="A727" s="202"/>
      <c r="B727" s="203"/>
      <c r="F727" s="202"/>
      <c r="G727" s="202"/>
      <c r="H727" s="202"/>
      <c r="I727" s="202"/>
      <c r="J727" s="202"/>
    </row>
    <row r="728" spans="1:10" s="216" customFormat="1" ht="15" customHeight="1">
      <c r="A728" s="202"/>
      <c r="B728" s="203"/>
      <c r="F728" s="202"/>
      <c r="G728" s="202"/>
      <c r="H728" s="202"/>
      <c r="I728" s="202"/>
      <c r="J728" s="202"/>
    </row>
    <row r="729" spans="1:10" s="216" customFormat="1" ht="15" customHeight="1">
      <c r="A729" s="202"/>
      <c r="B729" s="203"/>
      <c r="F729" s="202"/>
      <c r="G729" s="202"/>
      <c r="H729" s="202"/>
      <c r="I729" s="202"/>
      <c r="J729" s="202"/>
    </row>
    <row r="730" spans="1:10" s="216" customFormat="1" ht="15" customHeight="1">
      <c r="A730" s="202"/>
      <c r="B730" s="203"/>
      <c r="F730" s="202"/>
      <c r="G730" s="202"/>
      <c r="H730" s="202"/>
      <c r="I730" s="202"/>
      <c r="J730" s="202"/>
    </row>
    <row r="731" spans="1:10" s="216" customFormat="1" ht="15" customHeight="1">
      <c r="A731" s="202"/>
      <c r="B731" s="203"/>
      <c r="F731" s="202"/>
      <c r="G731" s="202"/>
      <c r="H731" s="202"/>
      <c r="I731" s="202"/>
      <c r="J731" s="202"/>
    </row>
    <row r="732" spans="1:10" s="216" customFormat="1" ht="15" customHeight="1">
      <c r="A732" s="202"/>
      <c r="B732" s="203"/>
      <c r="F732" s="202"/>
      <c r="G732" s="202"/>
      <c r="H732" s="202"/>
      <c r="I732" s="202"/>
      <c r="J732" s="202"/>
    </row>
    <row r="733" spans="1:10" s="216" customFormat="1" ht="15" customHeight="1">
      <c r="A733" s="202"/>
      <c r="B733" s="203"/>
      <c r="F733" s="202"/>
      <c r="G733" s="202"/>
      <c r="H733" s="202"/>
      <c r="I733" s="202"/>
      <c r="J733" s="202"/>
    </row>
    <row r="734" spans="1:10" s="216" customFormat="1" ht="15" customHeight="1">
      <c r="A734" s="202"/>
      <c r="B734" s="203"/>
      <c r="F734" s="202"/>
      <c r="G734" s="202"/>
      <c r="H734" s="202"/>
      <c r="I734" s="202"/>
      <c r="J734" s="202"/>
    </row>
    <row r="735" spans="1:10" s="216" customFormat="1" ht="15" customHeight="1">
      <c r="A735" s="202"/>
      <c r="B735" s="203"/>
      <c r="F735" s="202"/>
      <c r="G735" s="202"/>
      <c r="H735" s="202"/>
      <c r="I735" s="202"/>
      <c r="J735" s="202"/>
    </row>
    <row r="736" spans="1:10" s="216" customFormat="1" ht="15" customHeight="1">
      <c r="A736" s="202"/>
      <c r="B736" s="203"/>
      <c r="F736" s="202"/>
      <c r="G736" s="202"/>
      <c r="H736" s="202"/>
      <c r="I736" s="202"/>
      <c r="J736" s="202"/>
    </row>
    <row r="737" spans="1:10" s="216" customFormat="1" ht="15" customHeight="1">
      <c r="A737" s="202"/>
      <c r="B737" s="203"/>
      <c r="F737" s="202"/>
      <c r="G737" s="202"/>
      <c r="H737" s="202"/>
      <c r="I737" s="202"/>
      <c r="J737" s="202"/>
    </row>
    <row r="738" spans="1:10" s="216" customFormat="1" ht="15" customHeight="1">
      <c r="A738" s="202"/>
      <c r="B738" s="203"/>
      <c r="F738" s="202"/>
      <c r="G738" s="202"/>
      <c r="H738" s="202"/>
      <c r="I738" s="202"/>
      <c r="J738" s="202"/>
    </row>
    <row r="739" spans="1:10" s="216" customFormat="1" ht="15" customHeight="1">
      <c r="A739" s="202"/>
      <c r="B739" s="203"/>
      <c r="F739" s="202"/>
      <c r="G739" s="202"/>
      <c r="H739" s="202"/>
      <c r="I739" s="202"/>
      <c r="J739" s="202"/>
    </row>
    <row r="740" spans="1:10" s="216" customFormat="1" ht="15" customHeight="1">
      <c r="A740" s="202"/>
      <c r="B740" s="203"/>
      <c r="F740" s="202"/>
      <c r="G740" s="202"/>
      <c r="H740" s="202"/>
      <c r="I740" s="202"/>
      <c r="J740" s="202"/>
    </row>
    <row r="741" spans="1:10" s="216" customFormat="1" ht="15" customHeight="1">
      <c r="A741" s="202"/>
      <c r="B741" s="203"/>
      <c r="F741" s="202"/>
      <c r="G741" s="202"/>
      <c r="H741" s="202"/>
      <c r="I741" s="202"/>
      <c r="J741" s="202"/>
    </row>
    <row r="742" spans="1:10" s="216" customFormat="1" ht="15" customHeight="1">
      <c r="A742" s="202"/>
      <c r="B742" s="203"/>
      <c r="F742" s="202"/>
      <c r="G742" s="202"/>
      <c r="H742" s="202"/>
      <c r="I742" s="202"/>
      <c r="J742" s="202"/>
    </row>
    <row r="743" spans="1:10" s="216" customFormat="1" ht="15" customHeight="1">
      <c r="A743" s="202"/>
      <c r="B743" s="203"/>
      <c r="F743" s="202"/>
      <c r="G743" s="202"/>
      <c r="H743" s="202"/>
      <c r="I743" s="202"/>
      <c r="J743" s="202"/>
    </row>
    <row r="744" spans="1:10" s="216" customFormat="1" ht="15" customHeight="1">
      <c r="A744" s="202"/>
      <c r="B744" s="203"/>
      <c r="F744" s="202"/>
      <c r="G744" s="202"/>
      <c r="H744" s="202"/>
      <c r="I744" s="202"/>
      <c r="J744" s="202"/>
    </row>
    <row r="745" spans="1:10" s="216" customFormat="1" ht="15" customHeight="1">
      <c r="A745" s="202"/>
      <c r="B745" s="203"/>
      <c r="F745" s="202"/>
      <c r="G745" s="202"/>
      <c r="H745" s="202"/>
      <c r="I745" s="202"/>
      <c r="J745" s="202"/>
    </row>
    <row r="746" spans="1:10" s="216" customFormat="1" ht="15" customHeight="1">
      <c r="A746" s="202"/>
      <c r="B746" s="203"/>
      <c r="F746" s="202"/>
      <c r="G746" s="202"/>
      <c r="H746" s="202"/>
      <c r="I746" s="202"/>
      <c r="J746" s="202"/>
    </row>
    <row r="747" spans="1:10" s="216" customFormat="1" ht="15" customHeight="1">
      <c r="A747" s="202"/>
      <c r="B747" s="203"/>
      <c r="F747" s="202"/>
      <c r="G747" s="202"/>
      <c r="H747" s="202"/>
      <c r="I747" s="202"/>
      <c r="J747" s="202"/>
    </row>
    <row r="748" spans="1:10" s="216" customFormat="1" ht="15" customHeight="1">
      <c r="A748" s="202"/>
      <c r="B748" s="203"/>
      <c r="F748" s="202"/>
      <c r="G748" s="202"/>
      <c r="H748" s="202"/>
      <c r="I748" s="202"/>
      <c r="J748" s="202"/>
    </row>
    <row r="749" spans="1:10" s="216" customFormat="1" ht="15" customHeight="1">
      <c r="A749" s="202"/>
      <c r="B749" s="203"/>
      <c r="F749" s="202"/>
      <c r="G749" s="202"/>
      <c r="H749" s="202"/>
      <c r="I749" s="202"/>
      <c r="J749" s="202"/>
    </row>
    <row r="750" spans="1:10" s="216" customFormat="1" ht="15" customHeight="1">
      <c r="A750" s="202"/>
      <c r="B750" s="203"/>
      <c r="F750" s="202"/>
      <c r="G750" s="202"/>
      <c r="H750" s="202"/>
      <c r="I750" s="202"/>
      <c r="J750" s="202"/>
    </row>
    <row r="751" spans="1:10" s="216" customFormat="1" ht="15" customHeight="1">
      <c r="A751" s="202"/>
      <c r="B751" s="203"/>
      <c r="F751" s="202"/>
      <c r="G751" s="202"/>
      <c r="H751" s="202"/>
      <c r="I751" s="202"/>
      <c r="J751" s="202"/>
    </row>
    <row r="752" spans="1:10" s="216" customFormat="1" ht="15" customHeight="1">
      <c r="A752" s="202"/>
      <c r="B752" s="203"/>
      <c r="F752" s="202"/>
      <c r="G752" s="202"/>
      <c r="H752" s="202"/>
      <c r="I752" s="202"/>
      <c r="J752" s="202"/>
    </row>
    <row r="753" spans="1:10" s="216" customFormat="1" ht="15" customHeight="1">
      <c r="A753" s="202"/>
      <c r="B753" s="203"/>
      <c r="F753" s="202"/>
      <c r="G753" s="202"/>
      <c r="H753" s="202"/>
      <c r="I753" s="202"/>
      <c r="J753" s="202"/>
    </row>
    <row r="754" spans="1:10" s="216" customFormat="1" ht="15" customHeight="1">
      <c r="A754" s="202"/>
      <c r="B754" s="203"/>
      <c r="F754" s="202"/>
      <c r="G754" s="202"/>
      <c r="H754" s="202"/>
      <c r="I754" s="202"/>
      <c r="J754" s="202"/>
    </row>
    <row r="755" spans="1:10" s="216" customFormat="1" ht="15" customHeight="1">
      <c r="A755" s="202"/>
      <c r="B755" s="203"/>
      <c r="F755" s="202"/>
      <c r="G755" s="202"/>
      <c r="H755" s="202"/>
      <c r="I755" s="202"/>
      <c r="J755" s="202"/>
    </row>
    <row r="756" spans="1:10" s="216" customFormat="1" ht="15" customHeight="1">
      <c r="A756" s="202"/>
      <c r="B756" s="203"/>
      <c r="F756" s="202"/>
      <c r="G756" s="202"/>
      <c r="H756" s="202"/>
      <c r="I756" s="202"/>
      <c r="J756" s="202"/>
    </row>
    <row r="757" spans="1:10" s="216" customFormat="1" ht="15" customHeight="1">
      <c r="A757" s="202"/>
      <c r="B757" s="203"/>
      <c r="F757" s="202"/>
      <c r="G757" s="202"/>
      <c r="H757" s="202"/>
      <c r="I757" s="202"/>
      <c r="J757" s="202"/>
    </row>
    <row r="758" spans="1:10" s="216" customFormat="1" ht="15" customHeight="1">
      <c r="A758" s="202"/>
      <c r="B758" s="203"/>
      <c r="F758" s="202"/>
      <c r="G758" s="202"/>
      <c r="H758" s="202"/>
      <c r="I758" s="202"/>
      <c r="J758" s="202"/>
    </row>
    <row r="759" spans="1:10" s="216" customFormat="1" ht="15" customHeight="1">
      <c r="A759" s="202"/>
      <c r="B759" s="203"/>
      <c r="F759" s="202"/>
      <c r="G759" s="202"/>
      <c r="H759" s="202"/>
      <c r="I759" s="202"/>
      <c r="J759" s="202"/>
    </row>
    <row r="760" spans="1:10" s="216" customFormat="1" ht="15" customHeight="1">
      <c r="A760" s="202"/>
      <c r="B760" s="203"/>
      <c r="F760" s="202"/>
      <c r="G760" s="202"/>
      <c r="H760" s="202"/>
      <c r="I760" s="202"/>
      <c r="J760" s="202"/>
    </row>
    <row r="761" spans="1:10" s="216" customFormat="1" ht="15" customHeight="1">
      <c r="A761" s="202"/>
      <c r="B761" s="203"/>
      <c r="F761" s="202"/>
      <c r="G761" s="202"/>
      <c r="H761" s="202"/>
      <c r="I761" s="202"/>
      <c r="J761" s="202"/>
    </row>
    <row r="762" spans="1:10" s="216" customFormat="1" ht="15" customHeight="1">
      <c r="A762" s="202"/>
      <c r="B762" s="203"/>
      <c r="F762" s="202"/>
      <c r="G762" s="202"/>
      <c r="H762" s="202"/>
      <c r="I762" s="202"/>
      <c r="J762" s="202"/>
    </row>
    <row r="763" spans="1:10" s="216" customFormat="1" ht="15" customHeight="1">
      <c r="A763" s="202"/>
      <c r="B763" s="203"/>
      <c r="F763" s="202"/>
      <c r="G763" s="202"/>
      <c r="H763" s="202"/>
      <c r="I763" s="202"/>
      <c r="J763" s="202"/>
    </row>
    <row r="764" spans="1:10" s="216" customFormat="1" ht="15" customHeight="1">
      <c r="A764" s="202"/>
      <c r="B764" s="203"/>
      <c r="F764" s="202"/>
      <c r="G764" s="202"/>
      <c r="H764" s="202"/>
      <c r="I764" s="202"/>
      <c r="J764" s="202"/>
    </row>
    <row r="765" spans="1:10" s="216" customFormat="1" ht="15" customHeight="1">
      <c r="A765" s="202"/>
      <c r="B765" s="203"/>
      <c r="F765" s="202"/>
      <c r="G765" s="202"/>
      <c r="H765" s="202"/>
      <c r="I765" s="202"/>
      <c r="J765" s="202"/>
    </row>
    <row r="766" spans="1:10" s="216" customFormat="1" ht="15" customHeight="1">
      <c r="A766" s="202"/>
      <c r="B766" s="203"/>
      <c r="F766" s="202"/>
      <c r="G766" s="202"/>
      <c r="H766" s="202"/>
      <c r="I766" s="202"/>
      <c r="J766" s="202"/>
    </row>
    <row r="767" spans="1:10" s="216" customFormat="1" ht="15" customHeight="1">
      <c r="A767" s="202"/>
      <c r="B767" s="203"/>
      <c r="F767" s="202"/>
      <c r="G767" s="202"/>
      <c r="H767" s="202"/>
      <c r="I767" s="202"/>
      <c r="J767" s="202"/>
    </row>
    <row r="768" spans="1:10" s="216" customFormat="1" ht="15" customHeight="1">
      <c r="A768" s="202"/>
      <c r="B768" s="203"/>
      <c r="F768" s="202"/>
      <c r="G768" s="202"/>
      <c r="H768" s="202"/>
      <c r="I768" s="202"/>
      <c r="J768" s="202"/>
    </row>
    <row r="769" spans="1:10" s="216" customFormat="1" ht="15" customHeight="1">
      <c r="A769" s="202"/>
      <c r="B769" s="203"/>
      <c r="F769" s="202"/>
      <c r="G769" s="202"/>
      <c r="H769" s="202"/>
      <c r="I769" s="202"/>
      <c r="J769" s="202"/>
    </row>
    <row r="770" spans="1:10" s="216" customFormat="1" ht="15" customHeight="1">
      <c r="A770" s="202"/>
      <c r="B770" s="203"/>
      <c r="F770" s="202"/>
      <c r="G770" s="202"/>
      <c r="H770" s="202"/>
      <c r="I770" s="202"/>
      <c r="J770" s="202"/>
    </row>
    <row r="771" spans="1:10" s="216" customFormat="1" ht="15" customHeight="1">
      <c r="A771" s="202"/>
      <c r="B771" s="203"/>
      <c r="F771" s="202"/>
      <c r="G771" s="202"/>
      <c r="H771" s="202"/>
      <c r="I771" s="202"/>
      <c r="J771" s="202"/>
    </row>
    <row r="772" spans="1:10" s="216" customFormat="1" ht="15" customHeight="1">
      <c r="A772" s="202"/>
      <c r="B772" s="203"/>
      <c r="F772" s="202"/>
      <c r="G772" s="202"/>
      <c r="H772" s="202"/>
      <c r="I772" s="202"/>
      <c r="J772" s="202"/>
    </row>
    <row r="773" spans="1:10" s="216" customFormat="1" ht="15" customHeight="1">
      <c r="A773" s="202"/>
      <c r="B773" s="203"/>
      <c r="F773" s="202"/>
      <c r="G773" s="202"/>
      <c r="H773" s="202"/>
      <c r="I773" s="202"/>
      <c r="J773" s="202"/>
    </row>
    <row r="774" spans="1:10" s="216" customFormat="1" ht="15" customHeight="1">
      <c r="A774" s="202"/>
      <c r="B774" s="203"/>
      <c r="F774" s="202"/>
      <c r="G774" s="202"/>
      <c r="H774" s="202"/>
      <c r="I774" s="202"/>
      <c r="J774" s="202"/>
    </row>
    <row r="775" spans="1:10" s="216" customFormat="1" ht="15" customHeight="1">
      <c r="A775" s="202"/>
      <c r="B775" s="203"/>
      <c r="F775" s="202"/>
      <c r="G775" s="202"/>
      <c r="H775" s="202"/>
      <c r="I775" s="202"/>
      <c r="J775" s="202"/>
    </row>
    <row r="776" spans="1:10" s="216" customFormat="1" ht="15" customHeight="1">
      <c r="A776" s="202"/>
      <c r="B776" s="203"/>
      <c r="F776" s="202"/>
      <c r="G776" s="202"/>
      <c r="H776" s="202"/>
      <c r="I776" s="202"/>
      <c r="J776" s="202"/>
    </row>
    <row r="777" spans="1:10" s="216" customFormat="1" ht="15" customHeight="1">
      <c r="A777" s="202"/>
      <c r="B777" s="203"/>
      <c r="F777" s="202"/>
      <c r="G777" s="202"/>
      <c r="H777" s="202"/>
      <c r="I777" s="202"/>
      <c r="J777" s="202"/>
    </row>
    <row r="778" spans="1:10" s="216" customFormat="1" ht="15" customHeight="1">
      <c r="A778" s="202"/>
      <c r="B778" s="203"/>
      <c r="F778" s="202"/>
      <c r="G778" s="202"/>
      <c r="H778" s="202"/>
      <c r="I778" s="202"/>
      <c r="J778" s="202"/>
    </row>
    <row r="779" spans="1:10" s="216" customFormat="1" ht="15" customHeight="1">
      <c r="A779" s="202"/>
      <c r="B779" s="203"/>
      <c r="F779" s="202"/>
      <c r="G779" s="202"/>
      <c r="H779" s="202"/>
      <c r="I779" s="202"/>
      <c r="J779" s="202"/>
    </row>
    <row r="780" spans="1:10" s="216" customFormat="1" ht="15" customHeight="1">
      <c r="A780" s="202"/>
      <c r="B780" s="203"/>
      <c r="F780" s="202"/>
      <c r="G780" s="202"/>
      <c r="H780" s="202"/>
      <c r="I780" s="202"/>
      <c r="J780" s="202"/>
    </row>
    <row r="781" spans="1:10" s="216" customFormat="1" ht="15" customHeight="1">
      <c r="A781" s="202"/>
      <c r="B781" s="203"/>
      <c r="F781" s="202"/>
      <c r="G781" s="202"/>
      <c r="H781" s="202"/>
      <c r="I781" s="202"/>
      <c r="J781" s="202"/>
    </row>
    <row r="782" spans="1:10" s="216" customFormat="1" ht="15" customHeight="1">
      <c r="A782" s="202"/>
      <c r="B782" s="203"/>
      <c r="F782" s="202"/>
      <c r="G782" s="202"/>
      <c r="H782" s="202"/>
      <c r="I782" s="202"/>
      <c r="J782" s="202"/>
    </row>
    <row r="783" spans="1:10" s="216" customFormat="1" ht="15" customHeight="1">
      <c r="A783" s="202"/>
      <c r="B783" s="203"/>
      <c r="F783" s="202"/>
      <c r="G783" s="202"/>
      <c r="H783" s="202"/>
      <c r="I783" s="202"/>
      <c r="J783" s="202"/>
    </row>
    <row r="784" spans="1:10" s="216" customFormat="1" ht="15" customHeight="1">
      <c r="A784" s="202"/>
      <c r="B784" s="203"/>
      <c r="F784" s="202"/>
      <c r="G784" s="202"/>
      <c r="H784" s="202"/>
      <c r="I784" s="202"/>
      <c r="J784" s="202"/>
    </row>
    <row r="785" spans="1:10" s="216" customFormat="1" ht="15" customHeight="1">
      <c r="A785" s="202"/>
      <c r="B785" s="203"/>
      <c r="F785" s="202"/>
      <c r="G785" s="202"/>
      <c r="H785" s="202"/>
      <c r="I785" s="202"/>
      <c r="J785" s="202"/>
    </row>
    <row r="786" spans="1:10" s="216" customFormat="1" ht="15" customHeight="1">
      <c r="A786" s="202"/>
      <c r="B786" s="203"/>
      <c r="F786" s="202"/>
      <c r="G786" s="202"/>
      <c r="H786" s="202"/>
      <c r="I786" s="202"/>
      <c r="J786" s="202"/>
    </row>
    <row r="787" spans="1:10" s="216" customFormat="1" ht="15" customHeight="1">
      <c r="A787" s="202"/>
      <c r="B787" s="203"/>
      <c r="F787" s="202"/>
      <c r="G787" s="202"/>
      <c r="H787" s="202"/>
      <c r="I787" s="202"/>
      <c r="J787" s="202"/>
    </row>
    <row r="788" spans="1:10" s="216" customFormat="1" ht="15" customHeight="1">
      <c r="A788" s="202"/>
      <c r="B788" s="203"/>
      <c r="F788" s="202"/>
      <c r="G788" s="202"/>
      <c r="H788" s="202"/>
      <c r="I788" s="202"/>
      <c r="J788" s="202"/>
    </row>
    <row r="789" spans="1:10" s="216" customFormat="1" ht="15" customHeight="1">
      <c r="A789" s="202"/>
      <c r="B789" s="203"/>
      <c r="F789" s="202"/>
      <c r="G789" s="202"/>
      <c r="H789" s="202"/>
      <c r="I789" s="202"/>
      <c r="J789" s="202"/>
    </row>
    <row r="790" spans="1:10" s="216" customFormat="1" ht="15" customHeight="1">
      <c r="A790" s="202"/>
      <c r="B790" s="203"/>
      <c r="F790" s="202"/>
      <c r="G790" s="202"/>
      <c r="H790" s="202"/>
      <c r="I790" s="202"/>
      <c r="J790" s="202"/>
    </row>
    <row r="791" spans="1:10" s="216" customFormat="1" ht="15" customHeight="1">
      <c r="A791" s="202"/>
      <c r="B791" s="203"/>
      <c r="F791" s="202"/>
      <c r="G791" s="202"/>
      <c r="H791" s="202"/>
      <c r="I791" s="202"/>
      <c r="J791" s="202"/>
    </row>
    <row r="792" spans="1:10" s="216" customFormat="1" ht="15" customHeight="1">
      <c r="A792" s="202"/>
      <c r="B792" s="203"/>
      <c r="F792" s="202"/>
      <c r="G792" s="202"/>
      <c r="H792" s="202"/>
      <c r="I792" s="202"/>
      <c r="J792" s="202"/>
    </row>
    <row r="793" spans="1:10" s="216" customFormat="1" ht="15" customHeight="1">
      <c r="A793" s="202"/>
      <c r="B793" s="203"/>
      <c r="F793" s="202"/>
      <c r="G793" s="202"/>
      <c r="H793" s="202"/>
      <c r="I793" s="202"/>
      <c r="J793" s="202"/>
    </row>
    <row r="794" spans="1:10" s="216" customFormat="1" ht="15" customHeight="1">
      <c r="A794" s="202"/>
      <c r="B794" s="203"/>
      <c r="F794" s="202"/>
      <c r="G794" s="202"/>
      <c r="H794" s="202"/>
      <c r="I794" s="202"/>
      <c r="J794" s="202"/>
    </row>
    <row r="795" spans="1:10" s="216" customFormat="1" ht="15" customHeight="1">
      <c r="A795" s="202"/>
      <c r="B795" s="203"/>
      <c r="F795" s="202"/>
      <c r="G795" s="202"/>
      <c r="H795" s="202"/>
      <c r="I795" s="202"/>
      <c r="J795" s="202"/>
    </row>
    <row r="796" spans="1:10" s="216" customFormat="1" ht="15" customHeight="1">
      <c r="A796" s="202"/>
      <c r="B796" s="203"/>
      <c r="F796" s="202"/>
      <c r="G796" s="202"/>
      <c r="H796" s="202"/>
      <c r="I796" s="202"/>
      <c r="J796" s="202"/>
    </row>
    <row r="797" spans="1:10" s="216" customFormat="1" ht="15" customHeight="1">
      <c r="A797" s="202"/>
      <c r="B797" s="203"/>
      <c r="F797" s="202"/>
      <c r="G797" s="202"/>
      <c r="H797" s="202"/>
      <c r="I797" s="202"/>
      <c r="J797" s="202"/>
    </row>
    <row r="798" spans="1:10" s="216" customFormat="1" ht="15" customHeight="1">
      <c r="A798" s="202"/>
      <c r="B798" s="203"/>
      <c r="F798" s="202"/>
      <c r="G798" s="202"/>
      <c r="H798" s="202"/>
      <c r="I798" s="202"/>
      <c r="J798" s="202"/>
    </row>
    <row r="799" spans="1:10" s="216" customFormat="1" ht="15" customHeight="1">
      <c r="A799" s="202"/>
      <c r="B799" s="203"/>
      <c r="F799" s="202"/>
      <c r="G799" s="202"/>
      <c r="H799" s="202"/>
      <c r="I799" s="202"/>
      <c r="J799" s="202"/>
    </row>
    <row r="800" spans="1:10" s="216" customFormat="1" ht="15" customHeight="1">
      <c r="A800" s="202"/>
      <c r="B800" s="203"/>
      <c r="F800" s="202"/>
      <c r="G800" s="202"/>
      <c r="H800" s="202"/>
      <c r="I800" s="202"/>
      <c r="J800" s="202"/>
    </row>
    <row r="801" spans="1:10" s="216" customFormat="1" ht="15" customHeight="1">
      <c r="A801" s="202"/>
      <c r="B801" s="203"/>
      <c r="F801" s="202"/>
      <c r="G801" s="202"/>
      <c r="H801" s="202"/>
      <c r="I801" s="202"/>
      <c r="J801" s="202"/>
    </row>
    <row r="802" spans="1:10" s="216" customFormat="1" ht="15" customHeight="1">
      <c r="A802" s="202"/>
      <c r="B802" s="203"/>
      <c r="F802" s="202"/>
      <c r="G802" s="202"/>
      <c r="H802" s="202"/>
      <c r="I802" s="202"/>
      <c r="J802" s="202"/>
    </row>
    <row r="803" spans="1:10" s="216" customFormat="1" ht="15" customHeight="1">
      <c r="A803" s="202"/>
      <c r="B803" s="203"/>
      <c r="F803" s="202"/>
      <c r="G803" s="202"/>
      <c r="H803" s="202"/>
      <c r="I803" s="202"/>
      <c r="J803" s="202"/>
    </row>
    <row r="804" spans="1:10" s="216" customFormat="1" ht="15" customHeight="1">
      <c r="A804" s="202"/>
      <c r="B804" s="203"/>
      <c r="F804" s="202"/>
      <c r="G804" s="202"/>
      <c r="H804" s="202"/>
      <c r="I804" s="202"/>
      <c r="J804" s="202"/>
    </row>
    <row r="805" spans="1:10" s="216" customFormat="1" ht="15" customHeight="1">
      <c r="A805" s="202"/>
      <c r="B805" s="203"/>
      <c r="F805" s="202"/>
      <c r="G805" s="202"/>
      <c r="H805" s="202"/>
      <c r="I805" s="202"/>
      <c r="J805" s="202"/>
    </row>
    <row r="806" spans="1:10" s="216" customFormat="1" ht="15" customHeight="1">
      <c r="A806" s="202"/>
      <c r="B806" s="203"/>
      <c r="F806" s="202"/>
      <c r="G806" s="202"/>
      <c r="H806" s="202"/>
      <c r="I806" s="202"/>
      <c r="J806" s="202"/>
    </row>
    <row r="807" spans="1:10" s="216" customFormat="1" ht="15" customHeight="1">
      <c r="A807" s="202"/>
      <c r="B807" s="203"/>
      <c r="F807" s="202"/>
      <c r="G807" s="202"/>
      <c r="H807" s="202"/>
      <c r="I807" s="202"/>
      <c r="J807" s="202"/>
    </row>
    <row r="808" spans="1:10" s="216" customFormat="1" ht="15" customHeight="1">
      <c r="A808" s="202"/>
      <c r="B808" s="203"/>
      <c r="F808" s="202"/>
      <c r="G808" s="202"/>
      <c r="H808" s="202"/>
      <c r="I808" s="202"/>
      <c r="J808" s="202"/>
    </row>
    <row r="809" spans="1:10" s="216" customFormat="1" ht="15" customHeight="1">
      <c r="A809" s="202"/>
      <c r="B809" s="203"/>
      <c r="F809" s="202"/>
      <c r="G809" s="202"/>
      <c r="H809" s="202"/>
      <c r="I809" s="202"/>
      <c r="J809" s="202"/>
    </row>
    <row r="810" spans="1:10" s="216" customFormat="1" ht="15" customHeight="1">
      <c r="A810" s="202"/>
      <c r="B810" s="203"/>
      <c r="F810" s="202"/>
      <c r="G810" s="202"/>
      <c r="H810" s="202"/>
      <c r="I810" s="202"/>
      <c r="J810" s="202"/>
    </row>
    <row r="811" spans="1:10" s="216" customFormat="1" ht="15" customHeight="1">
      <c r="A811" s="202"/>
      <c r="B811" s="203"/>
      <c r="F811" s="202"/>
      <c r="G811" s="202"/>
      <c r="H811" s="202"/>
      <c r="I811" s="202"/>
      <c r="J811" s="202"/>
    </row>
    <row r="812" spans="1:10" s="216" customFormat="1" ht="15" customHeight="1">
      <c r="A812" s="202"/>
      <c r="B812" s="203"/>
      <c r="F812" s="202"/>
      <c r="G812" s="202"/>
      <c r="H812" s="202"/>
      <c r="I812" s="202"/>
      <c r="J812" s="202"/>
    </row>
    <row r="813" spans="1:10" s="216" customFormat="1" ht="15" customHeight="1">
      <c r="A813" s="202"/>
      <c r="B813" s="203"/>
      <c r="F813" s="202"/>
      <c r="G813" s="202"/>
      <c r="H813" s="202"/>
      <c r="I813" s="202"/>
      <c r="J813" s="202"/>
    </row>
    <row r="814" spans="1:10" s="216" customFormat="1" ht="15" customHeight="1">
      <c r="A814" s="202"/>
      <c r="B814" s="203"/>
      <c r="F814" s="202"/>
      <c r="G814" s="202"/>
      <c r="H814" s="202"/>
      <c r="I814" s="202"/>
      <c r="J814" s="202"/>
    </row>
    <row r="815" spans="1:10" s="216" customFormat="1" ht="15" customHeight="1">
      <c r="A815" s="202"/>
      <c r="B815" s="203"/>
      <c r="F815" s="202"/>
      <c r="G815" s="202"/>
      <c r="H815" s="202"/>
      <c r="I815" s="202"/>
      <c r="J815" s="202"/>
    </row>
    <row r="816" spans="1:10" s="216" customFormat="1" ht="15" customHeight="1">
      <c r="A816" s="202"/>
      <c r="B816" s="203"/>
      <c r="F816" s="202"/>
      <c r="G816" s="202"/>
      <c r="H816" s="202"/>
      <c r="I816" s="202"/>
      <c r="J816" s="202"/>
    </row>
    <row r="817" spans="1:10" s="216" customFormat="1" ht="15" customHeight="1">
      <c r="A817" s="202"/>
      <c r="B817" s="203"/>
      <c r="F817" s="202"/>
      <c r="G817" s="202"/>
      <c r="H817" s="202"/>
      <c r="I817" s="202"/>
      <c r="J817" s="202"/>
    </row>
    <row r="818" spans="1:10" s="216" customFormat="1" ht="15" customHeight="1">
      <c r="A818" s="202"/>
      <c r="B818" s="203"/>
      <c r="F818" s="202"/>
      <c r="G818" s="202"/>
      <c r="H818" s="202"/>
      <c r="I818" s="202"/>
      <c r="J818" s="202"/>
    </row>
    <row r="819" spans="1:10" s="216" customFormat="1" ht="15" customHeight="1">
      <c r="A819" s="202"/>
      <c r="B819" s="203"/>
      <c r="F819" s="202"/>
      <c r="G819" s="202"/>
      <c r="H819" s="202"/>
      <c r="I819" s="202"/>
      <c r="J819" s="202"/>
    </row>
    <row r="820" spans="1:10" s="216" customFormat="1" ht="15" customHeight="1">
      <c r="A820" s="202"/>
      <c r="B820" s="203"/>
      <c r="F820" s="202"/>
      <c r="G820" s="202"/>
      <c r="H820" s="202"/>
      <c r="I820" s="202"/>
      <c r="J820" s="202"/>
    </row>
    <row r="821" spans="1:10" s="216" customFormat="1" ht="15" customHeight="1">
      <c r="A821" s="202"/>
      <c r="B821" s="203"/>
      <c r="F821" s="202"/>
      <c r="G821" s="202"/>
      <c r="H821" s="202"/>
      <c r="I821" s="202"/>
      <c r="J821" s="202"/>
    </row>
    <row r="822" spans="1:10" s="216" customFormat="1" ht="15" customHeight="1">
      <c r="A822" s="202"/>
      <c r="B822" s="203"/>
      <c r="F822" s="202"/>
      <c r="G822" s="202"/>
      <c r="H822" s="202"/>
      <c r="I822" s="202"/>
      <c r="J822" s="202"/>
    </row>
    <row r="823" spans="1:10" s="216" customFormat="1" ht="15" customHeight="1">
      <c r="A823" s="202"/>
      <c r="B823" s="203"/>
      <c r="F823" s="202"/>
      <c r="G823" s="202"/>
      <c r="H823" s="202"/>
      <c r="I823" s="202"/>
      <c r="J823" s="202"/>
    </row>
    <row r="824" spans="1:10" s="216" customFormat="1" ht="15" customHeight="1">
      <c r="A824" s="202"/>
      <c r="B824" s="203"/>
      <c r="F824" s="202"/>
      <c r="G824" s="202"/>
      <c r="H824" s="202"/>
      <c r="I824" s="202"/>
      <c r="J824" s="202"/>
    </row>
    <row r="825" spans="1:10" s="216" customFormat="1" ht="15" customHeight="1">
      <c r="A825" s="202"/>
      <c r="B825" s="203"/>
      <c r="F825" s="202"/>
      <c r="G825" s="202"/>
      <c r="H825" s="202"/>
      <c r="I825" s="202"/>
      <c r="J825" s="202"/>
    </row>
    <row r="826" spans="1:10" s="216" customFormat="1" ht="15" customHeight="1">
      <c r="A826" s="202"/>
      <c r="B826" s="203"/>
      <c r="F826" s="202"/>
      <c r="G826" s="202"/>
      <c r="H826" s="202"/>
      <c r="I826" s="202"/>
      <c r="J826" s="202"/>
    </row>
    <row r="827" spans="1:10" s="216" customFormat="1" ht="15" customHeight="1">
      <c r="A827" s="202"/>
      <c r="B827" s="203"/>
      <c r="F827" s="202"/>
      <c r="G827" s="202"/>
      <c r="H827" s="202"/>
      <c r="I827" s="202"/>
      <c r="J827" s="202"/>
    </row>
    <row r="828" spans="1:10" s="216" customFormat="1" ht="15" customHeight="1">
      <c r="A828" s="202"/>
      <c r="B828" s="203"/>
      <c r="F828" s="202"/>
      <c r="G828" s="202"/>
      <c r="H828" s="202"/>
      <c r="I828" s="202"/>
      <c r="J828" s="202"/>
    </row>
    <row r="829" spans="1:10" s="216" customFormat="1" ht="15" customHeight="1">
      <c r="A829" s="202"/>
      <c r="B829" s="203"/>
      <c r="F829" s="202"/>
      <c r="G829" s="202"/>
      <c r="H829" s="202"/>
      <c r="I829" s="202"/>
      <c r="J829" s="202"/>
    </row>
    <row r="830" spans="1:10" s="216" customFormat="1" ht="15" customHeight="1">
      <c r="A830" s="202"/>
      <c r="B830" s="203"/>
      <c r="F830" s="202"/>
      <c r="G830" s="202"/>
      <c r="H830" s="202"/>
      <c r="I830" s="202"/>
      <c r="J830" s="202"/>
    </row>
    <row r="831" spans="1:10" s="216" customFormat="1" ht="15" customHeight="1">
      <c r="A831" s="202"/>
      <c r="B831" s="203"/>
      <c r="F831" s="202"/>
      <c r="G831" s="202"/>
      <c r="H831" s="202"/>
      <c r="I831" s="202"/>
      <c r="J831" s="202"/>
    </row>
    <row r="832" spans="1:10" s="216" customFormat="1" ht="15" customHeight="1">
      <c r="A832" s="202"/>
      <c r="B832" s="203"/>
      <c r="F832" s="202"/>
      <c r="G832" s="202"/>
      <c r="H832" s="202"/>
      <c r="I832" s="202"/>
      <c r="J832" s="202"/>
    </row>
    <row r="833" spans="1:10" s="216" customFormat="1" ht="15" customHeight="1">
      <c r="A833" s="202"/>
      <c r="B833" s="203"/>
      <c r="F833" s="202"/>
      <c r="G833" s="202"/>
      <c r="H833" s="202"/>
      <c r="I833" s="202"/>
      <c r="J833" s="202"/>
    </row>
    <row r="834" spans="1:10" s="216" customFormat="1" ht="15" customHeight="1">
      <c r="A834" s="202"/>
      <c r="B834" s="203"/>
      <c r="F834" s="202"/>
      <c r="G834" s="202"/>
      <c r="H834" s="202"/>
      <c r="I834" s="202"/>
      <c r="J834" s="202"/>
    </row>
    <row r="835" spans="1:10" s="216" customFormat="1" ht="15" customHeight="1">
      <c r="A835" s="202"/>
      <c r="B835" s="203"/>
      <c r="F835" s="202"/>
      <c r="G835" s="202"/>
      <c r="H835" s="202"/>
      <c r="I835" s="202"/>
      <c r="J835" s="202"/>
    </row>
    <row r="836" spans="1:10" s="216" customFormat="1" ht="15" customHeight="1">
      <c r="A836" s="202"/>
      <c r="B836" s="203"/>
      <c r="F836" s="202"/>
      <c r="G836" s="202"/>
      <c r="H836" s="202"/>
      <c r="I836" s="202"/>
      <c r="J836" s="202"/>
    </row>
    <row r="837" spans="1:10" s="216" customFormat="1" ht="15" customHeight="1">
      <c r="A837" s="202"/>
      <c r="B837" s="203"/>
      <c r="F837" s="202"/>
      <c r="G837" s="202"/>
      <c r="H837" s="202"/>
      <c r="I837" s="202"/>
      <c r="J837" s="202"/>
    </row>
    <row r="838" spans="1:10" s="216" customFormat="1" ht="15" customHeight="1">
      <c r="A838" s="202"/>
      <c r="B838" s="203"/>
      <c r="F838" s="202"/>
      <c r="G838" s="202"/>
      <c r="H838" s="202"/>
      <c r="I838" s="202"/>
      <c r="J838" s="202"/>
    </row>
    <row r="839" spans="1:10" s="216" customFormat="1" ht="15" customHeight="1">
      <c r="A839" s="202"/>
      <c r="B839" s="203"/>
      <c r="F839" s="202"/>
      <c r="G839" s="202"/>
      <c r="H839" s="202"/>
      <c r="I839" s="202"/>
      <c r="J839" s="202"/>
    </row>
    <row r="840" spans="1:10" s="216" customFormat="1" ht="15" customHeight="1">
      <c r="A840" s="202"/>
      <c r="B840" s="203"/>
      <c r="F840" s="202"/>
      <c r="G840" s="202"/>
      <c r="H840" s="202"/>
      <c r="I840" s="202"/>
      <c r="J840" s="202"/>
    </row>
    <row r="841" spans="1:10" s="216" customFormat="1" ht="15" customHeight="1">
      <c r="A841" s="202"/>
      <c r="B841" s="203"/>
      <c r="F841" s="202"/>
      <c r="G841" s="202"/>
      <c r="H841" s="202"/>
      <c r="I841" s="202"/>
      <c r="J841" s="202"/>
    </row>
    <row r="842" spans="1:10" s="216" customFormat="1" ht="15" customHeight="1">
      <c r="A842" s="202"/>
      <c r="B842" s="203"/>
      <c r="F842" s="202"/>
      <c r="G842" s="202"/>
      <c r="H842" s="202"/>
      <c r="I842" s="202"/>
      <c r="J842" s="202"/>
    </row>
    <row r="843" spans="1:10" s="216" customFormat="1" ht="15" customHeight="1">
      <c r="A843" s="202"/>
      <c r="B843" s="203"/>
      <c r="F843" s="202"/>
      <c r="G843" s="202"/>
      <c r="H843" s="202"/>
      <c r="I843" s="202"/>
      <c r="J843" s="202"/>
    </row>
    <row r="844" spans="1:10" s="216" customFormat="1" ht="15" customHeight="1">
      <c r="A844" s="202"/>
      <c r="B844" s="203"/>
      <c r="F844" s="202"/>
      <c r="G844" s="202"/>
      <c r="H844" s="202"/>
      <c r="I844" s="202"/>
      <c r="J844" s="202"/>
    </row>
    <row r="845" spans="1:10" s="216" customFormat="1" ht="15" customHeight="1">
      <c r="A845" s="202"/>
      <c r="B845" s="203"/>
      <c r="F845" s="202"/>
      <c r="G845" s="202"/>
      <c r="H845" s="202"/>
      <c r="I845" s="202"/>
      <c r="J845" s="202"/>
    </row>
    <row r="846" spans="1:10" s="216" customFormat="1" ht="15" customHeight="1">
      <c r="A846" s="202"/>
      <c r="B846" s="203"/>
      <c r="F846" s="202"/>
      <c r="G846" s="202"/>
      <c r="H846" s="202"/>
      <c r="I846" s="202"/>
      <c r="J846" s="202"/>
    </row>
    <row r="847" spans="1:10" s="216" customFormat="1" ht="15" customHeight="1">
      <c r="A847" s="202"/>
      <c r="B847" s="203"/>
      <c r="F847" s="202"/>
      <c r="G847" s="202"/>
      <c r="H847" s="202"/>
      <c r="I847" s="202"/>
      <c r="J847" s="202"/>
    </row>
    <row r="848" spans="1:10" s="216" customFormat="1" ht="15" customHeight="1">
      <c r="A848" s="202"/>
      <c r="B848" s="203"/>
      <c r="F848" s="202"/>
      <c r="G848" s="202"/>
      <c r="H848" s="202"/>
      <c r="I848" s="202"/>
      <c r="J848" s="202"/>
    </row>
    <row r="849" spans="1:10" s="216" customFormat="1" ht="15" customHeight="1">
      <c r="A849" s="202"/>
      <c r="B849" s="203"/>
      <c r="F849" s="202"/>
      <c r="G849" s="202"/>
      <c r="H849" s="202"/>
      <c r="I849" s="202"/>
      <c r="J849" s="202"/>
    </row>
    <row r="850" spans="1:10" s="216" customFormat="1" ht="15" customHeight="1">
      <c r="A850" s="202"/>
      <c r="B850" s="203"/>
      <c r="F850" s="202"/>
      <c r="G850" s="202"/>
      <c r="H850" s="202"/>
      <c r="I850" s="202"/>
      <c r="J850" s="202"/>
    </row>
    <row r="851" spans="1:10" s="216" customFormat="1" ht="15" customHeight="1">
      <c r="A851" s="202"/>
      <c r="B851" s="203"/>
      <c r="F851" s="202"/>
      <c r="G851" s="202"/>
      <c r="H851" s="202"/>
      <c r="I851" s="202"/>
      <c r="J851" s="202"/>
    </row>
    <row r="852" spans="1:10" s="216" customFormat="1" ht="15" customHeight="1">
      <c r="A852" s="202"/>
      <c r="B852" s="203"/>
      <c r="F852" s="202"/>
      <c r="G852" s="202"/>
      <c r="H852" s="202"/>
      <c r="I852" s="202"/>
      <c r="J852" s="202"/>
    </row>
    <row r="853" spans="1:10" s="216" customFormat="1" ht="15" customHeight="1">
      <c r="A853" s="202"/>
      <c r="B853" s="203"/>
      <c r="F853" s="202"/>
      <c r="G853" s="202"/>
      <c r="H853" s="202"/>
      <c r="I853" s="202"/>
      <c r="J853" s="202"/>
    </row>
    <row r="854" spans="1:10" s="216" customFormat="1" ht="15" customHeight="1">
      <c r="A854" s="202"/>
      <c r="B854" s="203"/>
      <c r="F854" s="202"/>
      <c r="G854" s="202"/>
      <c r="H854" s="202"/>
      <c r="I854" s="202"/>
      <c r="J854" s="202"/>
    </row>
    <row r="855" spans="1:10" s="216" customFormat="1" ht="15" customHeight="1">
      <c r="A855" s="202"/>
      <c r="B855" s="203"/>
      <c r="F855" s="202"/>
      <c r="G855" s="202"/>
      <c r="H855" s="202"/>
      <c r="I855" s="202"/>
      <c r="J855" s="202"/>
    </row>
    <row r="856" spans="1:10" s="216" customFormat="1" ht="15" customHeight="1">
      <c r="A856" s="202"/>
      <c r="B856" s="203"/>
      <c r="F856" s="202"/>
      <c r="G856" s="202"/>
      <c r="H856" s="202"/>
      <c r="I856" s="202"/>
      <c r="J856" s="202"/>
    </row>
    <row r="857" spans="1:10" s="216" customFormat="1" ht="15" customHeight="1">
      <c r="A857" s="202"/>
      <c r="B857" s="203"/>
      <c r="F857" s="202"/>
      <c r="G857" s="202"/>
      <c r="H857" s="202"/>
      <c r="I857" s="202"/>
      <c r="J857" s="202"/>
    </row>
    <row r="858" spans="1:10" s="216" customFormat="1" ht="15" customHeight="1">
      <c r="A858" s="202"/>
      <c r="B858" s="203"/>
      <c r="F858" s="202"/>
      <c r="G858" s="202"/>
      <c r="H858" s="202"/>
      <c r="I858" s="202"/>
      <c r="J858" s="202"/>
    </row>
    <row r="859" spans="1:10" s="216" customFormat="1" ht="15" customHeight="1">
      <c r="A859" s="202"/>
      <c r="B859" s="203"/>
      <c r="F859" s="202"/>
      <c r="G859" s="202"/>
      <c r="H859" s="202"/>
      <c r="I859" s="202"/>
      <c r="J859" s="202"/>
    </row>
    <row r="860" spans="1:10" s="216" customFormat="1" ht="15" customHeight="1">
      <c r="A860" s="202"/>
      <c r="B860" s="203"/>
      <c r="F860" s="202"/>
      <c r="G860" s="202"/>
      <c r="H860" s="202"/>
      <c r="I860" s="202"/>
      <c r="J860" s="202"/>
    </row>
    <row r="861" spans="1:10" s="216" customFormat="1" ht="15" customHeight="1">
      <c r="A861" s="202"/>
      <c r="B861" s="203"/>
      <c r="F861" s="202"/>
      <c r="G861" s="202"/>
      <c r="H861" s="202"/>
      <c r="I861" s="202"/>
      <c r="J861" s="202"/>
    </row>
    <row r="862" spans="1:10" s="216" customFormat="1" ht="15" customHeight="1">
      <c r="A862" s="202"/>
      <c r="B862" s="203"/>
      <c r="F862" s="202"/>
      <c r="G862" s="202"/>
      <c r="H862" s="202"/>
      <c r="I862" s="202"/>
      <c r="J862" s="202"/>
    </row>
    <row r="863" spans="1:10" s="216" customFormat="1" ht="15" customHeight="1">
      <c r="A863" s="202"/>
      <c r="B863" s="203"/>
      <c r="F863" s="202"/>
      <c r="G863" s="202"/>
      <c r="H863" s="202"/>
      <c r="I863" s="202"/>
      <c r="J863" s="202"/>
    </row>
    <row r="864" spans="1:10" s="216" customFormat="1" ht="15" customHeight="1">
      <c r="A864" s="202"/>
      <c r="B864" s="203"/>
      <c r="F864" s="202"/>
      <c r="G864" s="202"/>
      <c r="H864" s="202"/>
      <c r="I864" s="202"/>
      <c r="J864" s="202"/>
    </row>
    <row r="865" spans="1:10" s="216" customFormat="1" ht="15" customHeight="1">
      <c r="A865" s="202"/>
      <c r="B865" s="203"/>
      <c r="F865" s="202"/>
      <c r="G865" s="202"/>
      <c r="H865" s="202"/>
      <c r="I865" s="202"/>
      <c r="J865" s="202"/>
    </row>
    <row r="866" spans="1:10" s="216" customFormat="1" ht="15" customHeight="1">
      <c r="A866" s="202"/>
      <c r="B866" s="203"/>
      <c r="F866" s="202"/>
      <c r="G866" s="202"/>
      <c r="H866" s="202"/>
      <c r="I866" s="202"/>
      <c r="J866" s="202"/>
    </row>
    <row r="867" spans="1:10" s="216" customFormat="1" ht="15" customHeight="1">
      <c r="A867" s="202"/>
      <c r="B867" s="203"/>
      <c r="F867" s="202"/>
      <c r="G867" s="202"/>
      <c r="H867" s="202"/>
      <c r="I867" s="202"/>
      <c r="J867" s="202"/>
    </row>
    <row r="868" spans="1:10" s="216" customFormat="1" ht="15" customHeight="1">
      <c r="A868" s="202"/>
      <c r="B868" s="203"/>
      <c r="F868" s="202"/>
      <c r="G868" s="202"/>
      <c r="H868" s="202"/>
      <c r="I868" s="202"/>
      <c r="J868" s="202"/>
    </row>
    <row r="869" spans="1:10" s="216" customFormat="1" ht="15" customHeight="1">
      <c r="A869" s="202"/>
      <c r="B869" s="203"/>
      <c r="F869" s="202"/>
      <c r="G869" s="202"/>
      <c r="H869" s="202"/>
      <c r="I869" s="202"/>
      <c r="J869" s="202"/>
    </row>
    <row r="870" spans="1:10" s="216" customFormat="1" ht="15" customHeight="1">
      <c r="A870" s="202"/>
      <c r="B870" s="203"/>
      <c r="F870" s="202"/>
      <c r="G870" s="202"/>
      <c r="H870" s="202"/>
      <c r="I870" s="202"/>
      <c r="J870" s="202"/>
    </row>
    <row r="871" spans="1:10" s="216" customFormat="1" ht="15" customHeight="1">
      <c r="A871" s="202"/>
      <c r="B871" s="203"/>
      <c r="F871" s="202"/>
      <c r="G871" s="202"/>
      <c r="H871" s="202"/>
      <c r="I871" s="202"/>
      <c r="J871" s="202"/>
    </row>
    <row r="872" spans="1:10" s="216" customFormat="1" ht="15" customHeight="1">
      <c r="A872" s="202"/>
      <c r="B872" s="203"/>
      <c r="F872" s="202"/>
      <c r="G872" s="202"/>
      <c r="H872" s="202"/>
      <c r="I872" s="202"/>
      <c r="J872" s="202"/>
    </row>
    <row r="873" spans="1:10" s="216" customFormat="1" ht="15" customHeight="1">
      <c r="A873" s="202"/>
      <c r="B873" s="203"/>
      <c r="F873" s="202"/>
      <c r="G873" s="202"/>
      <c r="H873" s="202"/>
      <c r="I873" s="202"/>
      <c r="J873" s="202"/>
    </row>
    <row r="874" spans="1:10" s="216" customFormat="1" ht="15" customHeight="1">
      <c r="A874" s="202"/>
      <c r="B874" s="203"/>
      <c r="F874" s="202"/>
      <c r="G874" s="202"/>
      <c r="H874" s="202"/>
      <c r="I874" s="202"/>
      <c r="J874" s="202"/>
    </row>
    <row r="875" spans="1:10" s="216" customFormat="1" ht="15" customHeight="1">
      <c r="A875" s="202"/>
      <c r="B875" s="203"/>
      <c r="F875" s="202"/>
      <c r="G875" s="202"/>
      <c r="H875" s="202"/>
      <c r="I875" s="202"/>
      <c r="J875" s="202"/>
    </row>
    <row r="876" spans="1:10" s="216" customFormat="1" ht="15" customHeight="1">
      <c r="A876" s="202"/>
      <c r="B876" s="203"/>
      <c r="F876" s="202"/>
      <c r="G876" s="202"/>
      <c r="H876" s="202"/>
      <c r="I876" s="202"/>
      <c r="J876" s="202"/>
    </row>
    <row r="877" spans="1:10" s="216" customFormat="1" ht="15" customHeight="1">
      <c r="A877" s="202"/>
      <c r="B877" s="203"/>
      <c r="F877" s="202"/>
      <c r="G877" s="202"/>
      <c r="H877" s="202"/>
      <c r="I877" s="202"/>
      <c r="J877" s="202"/>
    </row>
    <row r="878" spans="1:10" s="216" customFormat="1" ht="15" customHeight="1">
      <c r="A878" s="202"/>
      <c r="B878" s="203"/>
      <c r="F878" s="202"/>
      <c r="G878" s="202"/>
      <c r="H878" s="202"/>
      <c r="I878" s="202"/>
      <c r="J878" s="202"/>
    </row>
    <row r="879" spans="1:10" s="216" customFormat="1" ht="15" customHeight="1">
      <c r="A879" s="202"/>
      <c r="B879" s="203"/>
      <c r="F879" s="202"/>
      <c r="G879" s="202"/>
      <c r="H879" s="202"/>
      <c r="I879" s="202"/>
      <c r="J879" s="202"/>
    </row>
    <row r="880" spans="1:10" s="216" customFormat="1" ht="15" customHeight="1">
      <c r="A880" s="202"/>
      <c r="B880" s="203"/>
      <c r="F880" s="202"/>
      <c r="G880" s="202"/>
      <c r="H880" s="202"/>
      <c r="I880" s="202"/>
      <c r="J880" s="202"/>
    </row>
    <row r="881" spans="1:10" s="216" customFormat="1" ht="15" customHeight="1">
      <c r="A881" s="202"/>
      <c r="B881" s="203"/>
      <c r="F881" s="202"/>
      <c r="G881" s="202"/>
      <c r="H881" s="202"/>
      <c r="I881" s="202"/>
      <c r="J881" s="202"/>
    </row>
    <row r="882" spans="1:10" s="216" customFormat="1" ht="15" customHeight="1">
      <c r="A882" s="202"/>
      <c r="B882" s="203"/>
      <c r="F882" s="202"/>
      <c r="G882" s="202"/>
      <c r="H882" s="202"/>
      <c r="I882" s="202"/>
      <c r="J882" s="202"/>
    </row>
    <row r="883" spans="1:10" s="216" customFormat="1" ht="15" customHeight="1">
      <c r="A883" s="202"/>
      <c r="B883" s="203"/>
      <c r="F883" s="202"/>
      <c r="G883" s="202"/>
      <c r="H883" s="202"/>
      <c r="I883" s="202"/>
      <c r="J883" s="202"/>
    </row>
    <row r="884" spans="1:10" s="216" customFormat="1" ht="15" customHeight="1">
      <c r="A884" s="202"/>
      <c r="B884" s="203"/>
      <c r="F884" s="202"/>
      <c r="G884" s="202"/>
      <c r="H884" s="202"/>
      <c r="I884" s="202"/>
      <c r="J884" s="202"/>
    </row>
    <row r="885" spans="1:10" s="216" customFormat="1" ht="15" customHeight="1">
      <c r="A885" s="202"/>
      <c r="B885" s="203"/>
      <c r="F885" s="202"/>
      <c r="G885" s="202"/>
      <c r="H885" s="202"/>
      <c r="I885" s="202"/>
      <c r="J885" s="202"/>
    </row>
    <row r="886" spans="1:10" s="216" customFormat="1" ht="15" customHeight="1">
      <c r="A886" s="202"/>
      <c r="B886" s="203"/>
      <c r="F886" s="202"/>
      <c r="G886" s="202"/>
      <c r="H886" s="202"/>
      <c r="I886" s="202"/>
      <c r="J886" s="202"/>
    </row>
    <row r="887" spans="1:10" s="216" customFormat="1" ht="15" customHeight="1">
      <c r="A887" s="202"/>
      <c r="B887" s="203"/>
      <c r="F887" s="202"/>
      <c r="G887" s="202"/>
      <c r="H887" s="202"/>
      <c r="I887" s="202"/>
      <c r="J887" s="202"/>
    </row>
    <row r="888" spans="1:10" s="216" customFormat="1" ht="15" customHeight="1">
      <c r="A888" s="202"/>
      <c r="B888" s="203"/>
      <c r="F888" s="202"/>
      <c r="G888" s="202"/>
      <c r="H888" s="202"/>
      <c r="I888" s="202"/>
      <c r="J888" s="202"/>
    </row>
    <row r="889" spans="1:10" s="216" customFormat="1" ht="15" customHeight="1">
      <c r="A889" s="202"/>
      <c r="B889" s="203"/>
      <c r="F889" s="202"/>
      <c r="G889" s="202"/>
      <c r="H889" s="202"/>
      <c r="I889" s="202"/>
      <c r="J889" s="202"/>
    </row>
    <row r="890" spans="1:10" s="216" customFormat="1" ht="15" customHeight="1">
      <c r="A890" s="202"/>
      <c r="B890" s="203"/>
      <c r="F890" s="202"/>
      <c r="G890" s="202"/>
      <c r="H890" s="202"/>
      <c r="I890" s="202"/>
      <c r="J890" s="202"/>
    </row>
    <row r="891" spans="1:10" s="216" customFormat="1" ht="15" customHeight="1">
      <c r="A891" s="202"/>
      <c r="B891" s="203"/>
      <c r="F891" s="202"/>
      <c r="G891" s="202"/>
      <c r="H891" s="202"/>
      <c r="I891" s="202"/>
      <c r="J891" s="202"/>
    </row>
    <row r="892" spans="1:10" s="216" customFormat="1" ht="15" customHeight="1">
      <c r="A892" s="202"/>
      <c r="B892" s="203"/>
      <c r="F892" s="202"/>
      <c r="G892" s="202"/>
      <c r="H892" s="202"/>
      <c r="I892" s="202"/>
      <c r="J892" s="202"/>
    </row>
    <row r="893" spans="1:10" s="216" customFormat="1" ht="15" customHeight="1">
      <c r="A893" s="202"/>
      <c r="B893" s="203"/>
      <c r="F893" s="202"/>
      <c r="G893" s="202"/>
      <c r="H893" s="202"/>
      <c r="I893" s="202"/>
      <c r="J893" s="202"/>
    </row>
    <row r="894" spans="1:10" s="216" customFormat="1" ht="15" customHeight="1">
      <c r="A894" s="202"/>
      <c r="B894" s="203"/>
      <c r="F894" s="202"/>
      <c r="G894" s="202"/>
      <c r="H894" s="202"/>
      <c r="I894" s="202"/>
      <c r="J894" s="202"/>
    </row>
    <row r="895" spans="1:10" s="216" customFormat="1" ht="15" customHeight="1">
      <c r="A895" s="202"/>
      <c r="B895" s="203"/>
      <c r="F895" s="202"/>
      <c r="G895" s="202"/>
      <c r="H895" s="202"/>
      <c r="I895" s="202"/>
      <c r="J895" s="202"/>
    </row>
    <row r="896" spans="1:10" s="216" customFormat="1" ht="15" customHeight="1">
      <c r="A896" s="202"/>
      <c r="B896" s="203"/>
      <c r="F896" s="202"/>
      <c r="G896" s="202"/>
      <c r="H896" s="202"/>
      <c r="I896" s="202"/>
      <c r="J896" s="202"/>
    </row>
    <row r="897" spans="1:10" s="216" customFormat="1" ht="15" customHeight="1">
      <c r="A897" s="202"/>
      <c r="B897" s="203"/>
      <c r="F897" s="202"/>
      <c r="G897" s="202"/>
      <c r="H897" s="202"/>
      <c r="I897" s="202"/>
      <c r="J897" s="202"/>
    </row>
    <row r="898" spans="1:10" s="216" customFormat="1" ht="15" customHeight="1">
      <c r="A898" s="202"/>
      <c r="B898" s="203"/>
      <c r="F898" s="202"/>
      <c r="G898" s="202"/>
      <c r="H898" s="202"/>
      <c r="I898" s="202"/>
      <c r="J898" s="202"/>
    </row>
    <row r="899" spans="1:10" s="216" customFormat="1" ht="15" customHeight="1">
      <c r="A899" s="202"/>
      <c r="B899" s="203"/>
      <c r="F899" s="202"/>
      <c r="G899" s="202"/>
      <c r="H899" s="202"/>
      <c r="I899" s="202"/>
      <c r="J899" s="202"/>
    </row>
    <row r="900" spans="1:10" s="216" customFormat="1" ht="15" customHeight="1">
      <c r="A900" s="202"/>
      <c r="B900" s="203"/>
      <c r="F900" s="202"/>
      <c r="G900" s="202"/>
      <c r="H900" s="202"/>
      <c r="I900" s="202"/>
      <c r="J900" s="202"/>
    </row>
    <row r="901" spans="1:10" s="216" customFormat="1" ht="15" customHeight="1">
      <c r="A901" s="202"/>
      <c r="B901" s="203"/>
      <c r="F901" s="202"/>
      <c r="G901" s="202"/>
      <c r="H901" s="202"/>
      <c r="I901" s="202"/>
      <c r="J901" s="202"/>
    </row>
    <row r="902" spans="1:10" s="216" customFormat="1" ht="15" customHeight="1">
      <c r="A902" s="202"/>
      <c r="B902" s="203"/>
      <c r="F902" s="202"/>
      <c r="G902" s="202"/>
      <c r="H902" s="202"/>
      <c r="I902" s="202"/>
      <c r="J902" s="202"/>
    </row>
    <row r="903" spans="1:10" s="216" customFormat="1" ht="15" customHeight="1">
      <c r="A903" s="202"/>
      <c r="B903" s="203"/>
      <c r="F903" s="202"/>
      <c r="G903" s="202"/>
      <c r="H903" s="202"/>
      <c r="I903" s="202"/>
      <c r="J903" s="202"/>
    </row>
    <row r="904" spans="1:10" s="216" customFormat="1" ht="15" customHeight="1">
      <c r="A904" s="202"/>
      <c r="B904" s="203"/>
      <c r="F904" s="202"/>
      <c r="G904" s="202"/>
      <c r="H904" s="202"/>
      <c r="I904" s="202"/>
      <c r="J904" s="202"/>
    </row>
    <row r="905" spans="1:10" s="216" customFormat="1" ht="15" customHeight="1">
      <c r="A905" s="202"/>
      <c r="B905" s="203"/>
      <c r="F905" s="202"/>
      <c r="G905" s="202"/>
      <c r="H905" s="202"/>
      <c r="I905" s="202"/>
      <c r="J905" s="202"/>
    </row>
    <row r="906" spans="1:10" s="216" customFormat="1" ht="15" customHeight="1">
      <c r="A906" s="202"/>
      <c r="B906" s="203"/>
      <c r="F906" s="202"/>
      <c r="G906" s="202"/>
      <c r="H906" s="202"/>
      <c r="I906" s="202"/>
      <c r="J906" s="202"/>
    </row>
    <row r="907" spans="1:10" s="216" customFormat="1" ht="15" customHeight="1">
      <c r="A907" s="202"/>
      <c r="B907" s="203"/>
      <c r="F907" s="202"/>
      <c r="G907" s="202"/>
      <c r="H907" s="202"/>
      <c r="I907" s="202"/>
      <c r="J907" s="202"/>
    </row>
    <row r="908" spans="1:10" s="216" customFormat="1" ht="15" customHeight="1">
      <c r="A908" s="202"/>
      <c r="B908" s="203"/>
      <c r="F908" s="202"/>
      <c r="G908" s="202"/>
      <c r="H908" s="202"/>
      <c r="I908" s="202"/>
      <c r="J908" s="202"/>
    </row>
    <row r="909" spans="1:10" s="216" customFormat="1" ht="15" customHeight="1">
      <c r="A909" s="202"/>
      <c r="B909" s="203"/>
      <c r="F909" s="202"/>
      <c r="G909" s="202"/>
      <c r="H909" s="202"/>
      <c r="I909" s="202"/>
      <c r="J909" s="202"/>
    </row>
    <row r="910" spans="1:10" s="216" customFormat="1" ht="15" customHeight="1">
      <c r="A910" s="202"/>
      <c r="B910" s="203"/>
      <c r="F910" s="202"/>
      <c r="G910" s="202"/>
      <c r="H910" s="202"/>
      <c r="I910" s="202"/>
      <c r="J910" s="202"/>
    </row>
    <row r="911" spans="1:10" s="216" customFormat="1" ht="15" customHeight="1">
      <c r="A911" s="202"/>
      <c r="B911" s="203"/>
      <c r="F911" s="202"/>
      <c r="G911" s="202"/>
      <c r="H911" s="202"/>
      <c r="I911" s="202"/>
      <c r="J911" s="202"/>
    </row>
    <row r="912" spans="1:10" s="216" customFormat="1" ht="15" customHeight="1">
      <c r="A912" s="202"/>
      <c r="B912" s="203"/>
      <c r="F912" s="202"/>
      <c r="G912" s="202"/>
      <c r="H912" s="202"/>
      <c r="I912" s="202"/>
      <c r="J912" s="202"/>
    </row>
    <row r="913" spans="1:10" s="216" customFormat="1" ht="15" customHeight="1">
      <c r="A913" s="202"/>
      <c r="B913" s="203"/>
      <c r="F913" s="202"/>
      <c r="G913" s="202"/>
      <c r="H913" s="202"/>
      <c r="I913" s="202"/>
      <c r="J913" s="202"/>
    </row>
    <row r="914" spans="1:10" s="216" customFormat="1" ht="15" customHeight="1">
      <c r="A914" s="202"/>
      <c r="B914" s="203"/>
      <c r="F914" s="202"/>
      <c r="G914" s="202"/>
      <c r="H914" s="202"/>
      <c r="I914" s="202"/>
      <c r="J914" s="202"/>
    </row>
    <row r="915" spans="1:10" s="216" customFormat="1" ht="15" customHeight="1">
      <c r="A915" s="202"/>
      <c r="B915" s="203"/>
      <c r="F915" s="202"/>
      <c r="G915" s="202"/>
      <c r="H915" s="202"/>
      <c r="I915" s="202"/>
      <c r="J915" s="202"/>
    </row>
    <row r="916" spans="1:10" s="216" customFormat="1" ht="15" customHeight="1">
      <c r="A916" s="202"/>
      <c r="B916" s="203"/>
      <c r="F916" s="202"/>
      <c r="G916" s="202"/>
      <c r="H916" s="202"/>
      <c r="I916" s="202"/>
      <c r="J916" s="202"/>
    </row>
    <row r="917" spans="1:10" s="216" customFormat="1" ht="15" customHeight="1">
      <c r="A917" s="202"/>
      <c r="B917" s="203"/>
      <c r="F917" s="202"/>
      <c r="G917" s="202"/>
      <c r="H917" s="202"/>
      <c r="I917" s="202"/>
      <c r="J917" s="202"/>
    </row>
    <row r="918" spans="1:10" s="216" customFormat="1" ht="15" customHeight="1">
      <c r="A918" s="202"/>
      <c r="B918" s="203"/>
      <c r="F918" s="202"/>
      <c r="G918" s="202"/>
      <c r="H918" s="202"/>
      <c r="I918" s="202"/>
      <c r="J918" s="202"/>
    </row>
    <row r="919" spans="1:10" s="216" customFormat="1" ht="15" customHeight="1">
      <c r="A919" s="202"/>
      <c r="B919" s="203"/>
      <c r="F919" s="202"/>
      <c r="G919" s="202"/>
      <c r="H919" s="202"/>
      <c r="I919" s="202"/>
      <c r="J919" s="202"/>
    </row>
    <row r="920" spans="1:10" s="216" customFormat="1" ht="15" customHeight="1">
      <c r="A920" s="202"/>
      <c r="B920" s="203"/>
      <c r="F920" s="202"/>
      <c r="G920" s="202"/>
      <c r="H920" s="202"/>
      <c r="I920" s="202"/>
      <c r="J920" s="202"/>
    </row>
    <row r="921" spans="1:10" s="216" customFormat="1" ht="15" customHeight="1">
      <c r="A921" s="202"/>
      <c r="B921" s="203"/>
      <c r="F921" s="202"/>
      <c r="G921" s="202"/>
      <c r="H921" s="202"/>
      <c r="I921" s="202"/>
      <c r="J921" s="202"/>
    </row>
    <row r="922" spans="1:10" s="216" customFormat="1" ht="15" customHeight="1">
      <c r="A922" s="202"/>
      <c r="B922" s="203"/>
      <c r="F922" s="202"/>
      <c r="G922" s="202"/>
      <c r="H922" s="202"/>
      <c r="I922" s="202"/>
      <c r="J922" s="202"/>
    </row>
    <row r="923" spans="1:10" s="216" customFormat="1" ht="15" customHeight="1">
      <c r="A923" s="202"/>
      <c r="B923" s="203"/>
      <c r="F923" s="202"/>
      <c r="G923" s="202"/>
      <c r="H923" s="202"/>
      <c r="I923" s="202"/>
      <c r="J923" s="202"/>
    </row>
    <row r="924" spans="1:10" s="216" customFormat="1" ht="15" customHeight="1">
      <c r="A924" s="202"/>
      <c r="B924" s="203"/>
      <c r="F924" s="202"/>
      <c r="G924" s="202"/>
      <c r="H924" s="202"/>
      <c r="I924" s="202"/>
      <c r="J924" s="202"/>
    </row>
    <row r="925" spans="1:10" s="216" customFormat="1" ht="15" customHeight="1">
      <c r="A925" s="202"/>
      <c r="B925" s="203"/>
      <c r="F925" s="202"/>
      <c r="G925" s="202"/>
      <c r="H925" s="202"/>
      <c r="I925" s="202"/>
      <c r="J925" s="202"/>
    </row>
    <row r="926" spans="1:10" s="216" customFormat="1" ht="15" customHeight="1">
      <c r="A926" s="202"/>
      <c r="B926" s="203"/>
      <c r="F926" s="202"/>
      <c r="G926" s="202"/>
      <c r="H926" s="202"/>
      <c r="I926" s="202"/>
      <c r="J926" s="202"/>
    </row>
    <row r="927" spans="1:10" s="216" customFormat="1" ht="15" customHeight="1">
      <c r="A927" s="202"/>
      <c r="B927" s="203"/>
      <c r="F927" s="202"/>
      <c r="G927" s="202"/>
      <c r="H927" s="202"/>
      <c r="I927" s="202"/>
      <c r="J927" s="202"/>
    </row>
    <row r="928" spans="1:10" s="216" customFormat="1" ht="15" customHeight="1">
      <c r="A928" s="202"/>
      <c r="B928" s="203"/>
      <c r="F928" s="202"/>
      <c r="G928" s="202"/>
      <c r="H928" s="202"/>
      <c r="I928" s="202"/>
      <c r="J928" s="202"/>
    </row>
    <row r="929" spans="1:10" s="216" customFormat="1" ht="15" customHeight="1">
      <c r="A929" s="202"/>
      <c r="B929" s="203"/>
      <c r="F929" s="202"/>
      <c r="G929" s="202"/>
      <c r="H929" s="202"/>
      <c r="I929" s="202"/>
      <c r="J929" s="202"/>
    </row>
    <row r="930" spans="1:10" s="216" customFormat="1" ht="15" customHeight="1">
      <c r="A930" s="202"/>
      <c r="B930" s="203"/>
      <c r="F930" s="202"/>
      <c r="G930" s="202"/>
      <c r="H930" s="202"/>
      <c r="I930" s="202"/>
      <c r="J930" s="202"/>
    </row>
    <row r="931" spans="1:10" s="216" customFormat="1" ht="15" customHeight="1">
      <c r="A931" s="202"/>
      <c r="B931" s="203"/>
      <c r="F931" s="202"/>
      <c r="G931" s="202"/>
      <c r="H931" s="202"/>
      <c r="I931" s="202"/>
      <c r="J931" s="202"/>
    </row>
    <row r="932" spans="1:10" s="216" customFormat="1" ht="15" customHeight="1">
      <c r="A932" s="202"/>
      <c r="B932" s="203"/>
      <c r="F932" s="202"/>
      <c r="G932" s="202"/>
      <c r="H932" s="202"/>
      <c r="I932" s="202"/>
      <c r="J932" s="202"/>
    </row>
    <row r="933" spans="1:10" s="216" customFormat="1" ht="15" customHeight="1">
      <c r="A933" s="202"/>
      <c r="B933" s="203"/>
      <c r="F933" s="202"/>
      <c r="G933" s="202"/>
      <c r="H933" s="202"/>
      <c r="I933" s="202"/>
      <c r="J933" s="202"/>
    </row>
    <row r="934" spans="1:10" s="216" customFormat="1" ht="15" customHeight="1">
      <c r="A934" s="202"/>
      <c r="B934" s="203"/>
      <c r="F934" s="202"/>
      <c r="G934" s="202"/>
      <c r="H934" s="202"/>
      <c r="I934" s="202"/>
      <c r="J934" s="202"/>
    </row>
    <row r="935" spans="1:10" s="216" customFormat="1" ht="15" customHeight="1">
      <c r="A935" s="202"/>
      <c r="B935" s="203"/>
      <c r="F935" s="202"/>
      <c r="G935" s="202"/>
      <c r="H935" s="202"/>
      <c r="I935" s="202"/>
      <c r="J935" s="202"/>
    </row>
    <row r="936" spans="1:10" s="216" customFormat="1" ht="15" customHeight="1">
      <c r="A936" s="202"/>
      <c r="B936" s="203"/>
      <c r="F936" s="202"/>
      <c r="G936" s="202"/>
      <c r="H936" s="202"/>
      <c r="I936" s="202"/>
      <c r="J936" s="202"/>
    </row>
    <row r="937" spans="1:10" s="216" customFormat="1" ht="15" customHeight="1">
      <c r="A937" s="202"/>
      <c r="B937" s="203"/>
      <c r="F937" s="202"/>
      <c r="G937" s="202"/>
      <c r="H937" s="202"/>
      <c r="I937" s="202"/>
      <c r="J937" s="202"/>
    </row>
    <row r="938" spans="1:10" s="216" customFormat="1" ht="15" customHeight="1">
      <c r="A938" s="202"/>
      <c r="B938" s="203"/>
      <c r="F938" s="202"/>
      <c r="G938" s="202"/>
      <c r="H938" s="202"/>
      <c r="I938" s="202"/>
      <c r="J938" s="202"/>
    </row>
    <row r="939" spans="1:10" s="216" customFormat="1" ht="15" customHeight="1">
      <c r="A939" s="202"/>
      <c r="B939" s="203"/>
      <c r="F939" s="202"/>
      <c r="G939" s="202"/>
      <c r="H939" s="202"/>
      <c r="I939" s="202"/>
      <c r="J939" s="202"/>
    </row>
    <row r="940" spans="1:10" s="216" customFormat="1" ht="15" customHeight="1">
      <c r="A940" s="202"/>
      <c r="B940" s="203"/>
      <c r="F940" s="202"/>
      <c r="G940" s="202"/>
      <c r="H940" s="202"/>
      <c r="I940" s="202"/>
      <c r="J940" s="202"/>
    </row>
    <row r="941" spans="1:10" s="216" customFormat="1" ht="15" customHeight="1">
      <c r="A941" s="202"/>
      <c r="B941" s="203"/>
      <c r="F941" s="202"/>
      <c r="G941" s="202"/>
      <c r="H941" s="202"/>
      <c r="I941" s="202"/>
      <c r="J941" s="202"/>
    </row>
    <row r="942" spans="1:10" s="216" customFormat="1" ht="15" customHeight="1">
      <c r="A942" s="202"/>
      <c r="B942" s="203"/>
      <c r="F942" s="202"/>
      <c r="G942" s="202"/>
      <c r="H942" s="202"/>
      <c r="I942" s="202"/>
      <c r="J942" s="202"/>
    </row>
    <row r="943" spans="1:10" s="216" customFormat="1" ht="15" customHeight="1">
      <c r="A943" s="202"/>
      <c r="B943" s="203"/>
      <c r="F943" s="202"/>
      <c r="G943" s="202"/>
      <c r="H943" s="202"/>
      <c r="I943" s="202"/>
      <c r="J943" s="202"/>
    </row>
    <row r="944" spans="1:10" s="216" customFormat="1" ht="15" customHeight="1">
      <c r="A944" s="202"/>
      <c r="B944" s="203"/>
      <c r="F944" s="202"/>
      <c r="G944" s="202"/>
      <c r="H944" s="202"/>
      <c r="I944" s="202"/>
      <c r="J944" s="202"/>
    </row>
    <row r="945" spans="1:10" s="216" customFormat="1" ht="15" customHeight="1">
      <c r="A945" s="202"/>
      <c r="B945" s="203"/>
      <c r="F945" s="202"/>
      <c r="G945" s="202"/>
      <c r="H945" s="202"/>
      <c r="I945" s="202"/>
      <c r="J945" s="202"/>
    </row>
    <row r="946" spans="1:10" s="216" customFormat="1" ht="15" customHeight="1">
      <c r="A946" s="202"/>
      <c r="B946" s="203"/>
      <c r="F946" s="202"/>
      <c r="G946" s="202"/>
      <c r="H946" s="202"/>
      <c r="I946" s="202"/>
      <c r="J946" s="202"/>
    </row>
    <row r="947" spans="1:10" s="216" customFormat="1" ht="15" customHeight="1">
      <c r="A947" s="202"/>
      <c r="B947" s="203"/>
      <c r="F947" s="202"/>
      <c r="G947" s="202"/>
      <c r="H947" s="202"/>
      <c r="I947" s="202"/>
      <c r="J947" s="202"/>
    </row>
    <row r="948" spans="1:10" s="216" customFormat="1" ht="15" customHeight="1">
      <c r="A948" s="202"/>
      <c r="B948" s="203"/>
      <c r="F948" s="202"/>
      <c r="G948" s="202"/>
      <c r="H948" s="202"/>
      <c r="I948" s="202"/>
      <c r="J948" s="202"/>
    </row>
    <row r="949" spans="1:10" s="216" customFormat="1" ht="15" customHeight="1">
      <c r="A949" s="202"/>
      <c r="B949" s="203"/>
      <c r="F949" s="202"/>
      <c r="G949" s="202"/>
      <c r="H949" s="202"/>
      <c r="I949" s="202"/>
      <c r="J949" s="202"/>
    </row>
    <row r="950" spans="1:10" s="216" customFormat="1" ht="15" customHeight="1">
      <c r="A950" s="202"/>
      <c r="B950" s="203"/>
      <c r="F950" s="202"/>
      <c r="G950" s="202"/>
      <c r="H950" s="202"/>
      <c r="I950" s="202"/>
      <c r="J950" s="202"/>
    </row>
    <row r="951" spans="1:10" s="216" customFormat="1" ht="15" customHeight="1">
      <c r="A951" s="202"/>
      <c r="B951" s="203"/>
      <c r="F951" s="202"/>
      <c r="G951" s="202"/>
      <c r="H951" s="202"/>
      <c r="I951" s="202"/>
      <c r="J951" s="202"/>
    </row>
    <row r="952" spans="1:10" s="216" customFormat="1" ht="15" customHeight="1">
      <c r="A952" s="202"/>
      <c r="B952" s="203"/>
      <c r="F952" s="202"/>
      <c r="G952" s="202"/>
      <c r="H952" s="202"/>
      <c r="I952" s="202"/>
      <c r="J952" s="202"/>
    </row>
    <row r="953" spans="1:10" s="216" customFormat="1" ht="15" customHeight="1">
      <c r="A953" s="202"/>
      <c r="B953" s="203"/>
      <c r="F953" s="202"/>
      <c r="G953" s="202"/>
      <c r="H953" s="202"/>
      <c r="I953" s="202"/>
      <c r="J953" s="202"/>
    </row>
    <row r="954" spans="1:10" s="216" customFormat="1" ht="15" customHeight="1">
      <c r="A954" s="202"/>
      <c r="B954" s="203"/>
      <c r="F954" s="202"/>
      <c r="G954" s="202"/>
      <c r="H954" s="202"/>
      <c r="I954" s="202"/>
      <c r="J954" s="202"/>
    </row>
    <row r="955" spans="1:10" s="216" customFormat="1" ht="15" customHeight="1">
      <c r="A955" s="202"/>
      <c r="B955" s="203"/>
      <c r="F955" s="202"/>
      <c r="G955" s="202"/>
      <c r="H955" s="202"/>
      <c r="I955" s="202"/>
      <c r="J955" s="202"/>
    </row>
    <row r="956" spans="1:10" s="216" customFormat="1" ht="15" customHeight="1">
      <c r="A956" s="202"/>
      <c r="B956" s="203"/>
      <c r="F956" s="202"/>
      <c r="G956" s="202"/>
      <c r="H956" s="202"/>
      <c r="I956" s="202"/>
      <c r="J956" s="202"/>
    </row>
    <row r="957" spans="1:10" s="216" customFormat="1" ht="15" customHeight="1">
      <c r="A957" s="202"/>
      <c r="B957" s="203"/>
      <c r="F957" s="202"/>
      <c r="G957" s="202"/>
      <c r="H957" s="202"/>
      <c r="I957" s="202"/>
      <c r="J957" s="202"/>
    </row>
    <row r="958" spans="1:10" s="216" customFormat="1" ht="15" customHeight="1">
      <c r="A958" s="202"/>
      <c r="B958" s="203"/>
      <c r="F958" s="202"/>
      <c r="G958" s="202"/>
      <c r="H958" s="202"/>
      <c r="I958" s="202"/>
      <c r="J958" s="202"/>
    </row>
    <row r="959" spans="1:10" s="216" customFormat="1" ht="15" customHeight="1">
      <c r="A959" s="202"/>
      <c r="B959" s="203"/>
      <c r="F959" s="202"/>
      <c r="G959" s="202"/>
      <c r="H959" s="202"/>
      <c r="I959" s="202"/>
      <c r="J959" s="202"/>
    </row>
    <row r="960" spans="1:10" s="216" customFormat="1" ht="15" customHeight="1">
      <c r="A960" s="202"/>
      <c r="B960" s="203"/>
      <c r="F960" s="202"/>
      <c r="G960" s="202"/>
      <c r="H960" s="202"/>
      <c r="I960" s="202"/>
      <c r="J960" s="202"/>
    </row>
    <row r="961" spans="1:10" s="216" customFormat="1" ht="15" customHeight="1">
      <c r="A961" s="202"/>
      <c r="B961" s="203"/>
      <c r="F961" s="202"/>
      <c r="G961" s="202"/>
      <c r="H961" s="202"/>
      <c r="I961" s="202"/>
      <c r="J961" s="202"/>
    </row>
    <row r="962" spans="1:10" s="216" customFormat="1" ht="15" customHeight="1">
      <c r="A962" s="202"/>
      <c r="B962" s="203"/>
      <c r="F962" s="202"/>
      <c r="G962" s="202"/>
      <c r="H962" s="202"/>
      <c r="I962" s="202"/>
      <c r="J962" s="202"/>
    </row>
    <row r="963" spans="1:10" s="216" customFormat="1" ht="15" customHeight="1">
      <c r="A963" s="202"/>
      <c r="B963" s="203"/>
      <c r="F963" s="202"/>
      <c r="G963" s="202"/>
      <c r="H963" s="202"/>
      <c r="I963" s="202"/>
      <c r="J963" s="202"/>
    </row>
    <row r="964" spans="1:10" s="216" customFormat="1" ht="15" customHeight="1">
      <c r="A964" s="202"/>
      <c r="B964" s="203"/>
      <c r="F964" s="202"/>
      <c r="G964" s="202"/>
      <c r="H964" s="202"/>
      <c r="I964" s="202"/>
      <c r="J964" s="202"/>
    </row>
    <row r="965" spans="1:10" s="216" customFormat="1" ht="15" customHeight="1">
      <c r="A965" s="202"/>
      <c r="B965" s="203"/>
      <c r="F965" s="202"/>
      <c r="G965" s="202"/>
      <c r="H965" s="202"/>
      <c r="I965" s="202"/>
      <c r="J965" s="202"/>
    </row>
    <row r="966" spans="1:10" s="216" customFormat="1" ht="15" customHeight="1">
      <c r="A966" s="202"/>
      <c r="B966" s="203"/>
      <c r="F966" s="202"/>
      <c r="G966" s="202"/>
      <c r="H966" s="202"/>
      <c r="I966" s="202"/>
      <c r="J966" s="202"/>
    </row>
    <row r="967" spans="1:10" s="216" customFormat="1" ht="15" customHeight="1">
      <c r="A967" s="202"/>
      <c r="B967" s="203"/>
      <c r="F967" s="202"/>
      <c r="G967" s="202"/>
      <c r="H967" s="202"/>
      <c r="I967" s="202"/>
      <c r="J967" s="202"/>
    </row>
    <row r="968" spans="1:10" s="216" customFormat="1" ht="15" customHeight="1">
      <c r="A968" s="202"/>
      <c r="B968" s="203"/>
      <c r="F968" s="202"/>
      <c r="G968" s="202"/>
      <c r="H968" s="202"/>
      <c r="I968" s="202"/>
      <c r="J968" s="202"/>
    </row>
    <row r="969" spans="1:10" s="216" customFormat="1" ht="15" customHeight="1">
      <c r="A969" s="202"/>
      <c r="B969" s="203"/>
      <c r="F969" s="202"/>
      <c r="G969" s="202"/>
      <c r="H969" s="202"/>
      <c r="I969" s="202"/>
      <c r="J969" s="202"/>
    </row>
    <row r="970" spans="1:10" s="216" customFormat="1" ht="15" customHeight="1">
      <c r="A970" s="202"/>
      <c r="B970" s="203"/>
      <c r="F970" s="202"/>
      <c r="G970" s="202"/>
      <c r="H970" s="202"/>
      <c r="I970" s="202"/>
      <c r="J970" s="202"/>
    </row>
    <row r="971" spans="1:10" s="216" customFormat="1" ht="15" customHeight="1">
      <c r="A971" s="202"/>
      <c r="B971" s="203"/>
      <c r="F971" s="202"/>
      <c r="G971" s="202"/>
      <c r="H971" s="202"/>
      <c r="I971" s="202"/>
      <c r="J971" s="202"/>
    </row>
    <row r="972" spans="1:10" s="216" customFormat="1" ht="15" customHeight="1">
      <c r="A972" s="202"/>
      <c r="B972" s="203"/>
      <c r="F972" s="202"/>
      <c r="G972" s="202"/>
      <c r="H972" s="202"/>
      <c r="I972" s="202"/>
      <c r="J972" s="202"/>
    </row>
    <row r="973" spans="1:10" s="216" customFormat="1" ht="15" customHeight="1">
      <c r="A973" s="202"/>
      <c r="B973" s="203"/>
      <c r="F973" s="202"/>
      <c r="G973" s="202"/>
      <c r="H973" s="202"/>
      <c r="I973" s="202"/>
      <c r="J973" s="202"/>
    </row>
    <row r="974" spans="1:10" s="216" customFormat="1" ht="15" customHeight="1">
      <c r="A974" s="202"/>
      <c r="B974" s="203"/>
      <c r="F974" s="202"/>
      <c r="G974" s="202"/>
      <c r="H974" s="202"/>
      <c r="I974" s="202"/>
      <c r="J974" s="202"/>
    </row>
    <row r="975" spans="1:10" s="216" customFormat="1" ht="15" customHeight="1">
      <c r="A975" s="202"/>
      <c r="B975" s="203"/>
      <c r="F975" s="202"/>
      <c r="G975" s="202"/>
      <c r="H975" s="202"/>
      <c r="I975" s="202"/>
      <c r="J975" s="202"/>
    </row>
    <row r="976" spans="1:10" s="216" customFormat="1" ht="15" customHeight="1">
      <c r="A976" s="202"/>
      <c r="B976" s="203"/>
      <c r="F976" s="202"/>
      <c r="G976" s="202"/>
      <c r="H976" s="202"/>
      <c r="I976" s="202"/>
      <c r="J976" s="202"/>
    </row>
    <row r="977" spans="1:10" s="216" customFormat="1" ht="15" customHeight="1">
      <c r="A977" s="202"/>
      <c r="B977" s="203"/>
      <c r="F977" s="202"/>
      <c r="G977" s="202"/>
      <c r="H977" s="202"/>
      <c r="I977" s="202"/>
      <c r="J977" s="202"/>
    </row>
    <row r="978" spans="1:10" s="216" customFormat="1" ht="15" customHeight="1">
      <c r="A978" s="202"/>
      <c r="B978" s="203"/>
      <c r="F978" s="202"/>
      <c r="G978" s="202"/>
      <c r="H978" s="202"/>
      <c r="I978" s="202"/>
      <c r="J978" s="202"/>
    </row>
    <row r="979" spans="1:10" s="216" customFormat="1" ht="15" customHeight="1">
      <c r="A979" s="202"/>
      <c r="B979" s="203"/>
      <c r="F979" s="202"/>
      <c r="G979" s="202"/>
      <c r="H979" s="202"/>
      <c r="I979" s="202"/>
      <c r="J979" s="202"/>
    </row>
    <row r="980" spans="1:10" s="216" customFormat="1" ht="15" customHeight="1">
      <c r="A980" s="202"/>
      <c r="B980" s="203"/>
      <c r="F980" s="202"/>
      <c r="G980" s="202"/>
      <c r="H980" s="202"/>
      <c r="I980" s="202"/>
      <c r="J980" s="202"/>
    </row>
    <row r="981" spans="1:10" s="216" customFormat="1" ht="15" customHeight="1">
      <c r="A981" s="202"/>
      <c r="B981" s="203"/>
      <c r="F981" s="202"/>
      <c r="G981" s="202"/>
      <c r="H981" s="202"/>
      <c r="I981" s="202"/>
      <c r="J981" s="202"/>
    </row>
    <row r="982" spans="1:10" s="216" customFormat="1" ht="15" customHeight="1">
      <c r="A982" s="202"/>
      <c r="B982" s="203"/>
      <c r="F982" s="202"/>
      <c r="G982" s="202"/>
      <c r="H982" s="202"/>
      <c r="I982" s="202"/>
      <c r="J982" s="202"/>
    </row>
    <row r="983" spans="1:10" s="216" customFormat="1" ht="15" customHeight="1">
      <c r="A983" s="202"/>
      <c r="B983" s="203"/>
      <c r="F983" s="202"/>
      <c r="G983" s="202"/>
      <c r="H983" s="202"/>
      <c r="I983" s="202"/>
      <c r="J983" s="202"/>
    </row>
    <row r="984" spans="1:10" s="216" customFormat="1" ht="15" customHeight="1">
      <c r="A984" s="202"/>
      <c r="B984" s="203"/>
      <c r="F984" s="202"/>
      <c r="G984" s="202"/>
      <c r="H984" s="202"/>
      <c r="I984" s="202"/>
      <c r="J984" s="202"/>
    </row>
    <row r="985" spans="1:10" s="216" customFormat="1" ht="15" customHeight="1">
      <c r="A985" s="202"/>
      <c r="B985" s="203"/>
      <c r="F985" s="202"/>
      <c r="G985" s="202"/>
      <c r="H985" s="202"/>
      <c r="I985" s="202"/>
      <c r="J985" s="202"/>
    </row>
    <row r="986" spans="1:10" s="216" customFormat="1" ht="15" customHeight="1">
      <c r="A986" s="202"/>
      <c r="B986" s="203"/>
      <c r="F986" s="202"/>
      <c r="G986" s="202"/>
      <c r="H986" s="202"/>
      <c r="I986" s="202"/>
      <c r="J986" s="202"/>
    </row>
    <row r="987" spans="1:10" s="216" customFormat="1" ht="15" customHeight="1">
      <c r="A987" s="202"/>
      <c r="B987" s="203"/>
      <c r="F987" s="202"/>
      <c r="G987" s="202"/>
      <c r="H987" s="202"/>
      <c r="I987" s="202"/>
      <c r="J987" s="202"/>
    </row>
    <row r="988" spans="1:10" s="216" customFormat="1" ht="15" customHeight="1">
      <c r="A988" s="202"/>
      <c r="B988" s="203"/>
      <c r="F988" s="202"/>
      <c r="G988" s="202"/>
      <c r="H988" s="202"/>
      <c r="I988" s="202"/>
      <c r="J988" s="202"/>
    </row>
    <row r="989" spans="1:10" s="216" customFormat="1" ht="15" customHeight="1">
      <c r="A989" s="202"/>
      <c r="B989" s="203"/>
      <c r="F989" s="202"/>
      <c r="G989" s="202"/>
      <c r="H989" s="202"/>
      <c r="I989" s="202"/>
      <c r="J989" s="202"/>
    </row>
    <row r="990" spans="1:10" s="216" customFormat="1" ht="15" customHeight="1">
      <c r="A990" s="202"/>
      <c r="B990" s="203"/>
      <c r="F990" s="202"/>
      <c r="G990" s="202"/>
      <c r="H990" s="202"/>
      <c r="I990" s="202"/>
      <c r="J990" s="202"/>
    </row>
    <row r="991" spans="1:10" s="216" customFormat="1" ht="15" customHeight="1">
      <c r="A991" s="202"/>
      <c r="B991" s="203"/>
      <c r="F991" s="202"/>
      <c r="G991" s="202"/>
      <c r="H991" s="202"/>
      <c r="I991" s="202"/>
      <c r="J991" s="202"/>
    </row>
    <row r="992" spans="1:10" s="216" customFormat="1" ht="15" customHeight="1">
      <c r="A992" s="202"/>
      <c r="B992" s="203"/>
      <c r="F992" s="202"/>
      <c r="G992" s="202"/>
      <c r="H992" s="202"/>
      <c r="I992" s="202"/>
      <c r="J992" s="202"/>
    </row>
    <row r="993" spans="1:10" s="216" customFormat="1" ht="15" customHeight="1">
      <c r="A993" s="202"/>
      <c r="B993" s="203"/>
      <c r="F993" s="202"/>
      <c r="G993" s="202"/>
      <c r="H993" s="202"/>
      <c r="I993" s="202"/>
      <c r="J993" s="202"/>
    </row>
    <row r="994" spans="1:10" s="216" customFormat="1" ht="15" customHeight="1">
      <c r="A994" s="202"/>
      <c r="B994" s="203"/>
      <c r="F994" s="202"/>
      <c r="G994" s="202"/>
      <c r="H994" s="202"/>
      <c r="I994" s="202"/>
      <c r="J994" s="202"/>
    </row>
    <row r="995" spans="1:10" s="216" customFormat="1" ht="15" customHeight="1">
      <c r="A995" s="202"/>
      <c r="B995" s="203"/>
      <c r="F995" s="202"/>
      <c r="G995" s="202"/>
      <c r="H995" s="202"/>
      <c r="I995" s="202"/>
      <c r="J995" s="202"/>
    </row>
    <row r="996" spans="1:10" s="216" customFormat="1" ht="15" customHeight="1">
      <c r="A996" s="202"/>
      <c r="B996" s="203"/>
      <c r="F996" s="202"/>
      <c r="G996" s="202"/>
      <c r="H996" s="202"/>
      <c r="I996" s="202"/>
      <c r="J996" s="202"/>
    </row>
    <row r="997" spans="1:10" s="216" customFormat="1" ht="15" customHeight="1">
      <c r="A997" s="202"/>
      <c r="B997" s="203"/>
      <c r="F997" s="202"/>
      <c r="G997" s="202"/>
      <c r="H997" s="202"/>
      <c r="I997" s="202"/>
      <c r="J997" s="202"/>
    </row>
    <row r="998" spans="1:10" s="216" customFormat="1" ht="15" customHeight="1">
      <c r="A998" s="202"/>
      <c r="B998" s="203"/>
      <c r="F998" s="202"/>
      <c r="G998" s="202"/>
      <c r="H998" s="202"/>
      <c r="I998" s="202"/>
      <c r="J998" s="202"/>
    </row>
    <row r="999" spans="1:10" s="216" customFormat="1" ht="15" customHeight="1">
      <c r="A999" s="202"/>
      <c r="B999" s="203"/>
      <c r="F999" s="202"/>
      <c r="G999" s="202"/>
      <c r="H999" s="202"/>
      <c r="I999" s="202"/>
      <c r="J999" s="202"/>
    </row>
    <row r="1000" spans="1:10" s="216" customFormat="1" ht="15" customHeight="1">
      <c r="A1000" s="202"/>
      <c r="B1000" s="203"/>
      <c r="F1000" s="202"/>
      <c r="G1000" s="202"/>
      <c r="H1000" s="202"/>
      <c r="I1000" s="202"/>
      <c r="J1000" s="202"/>
    </row>
    <row r="1001" spans="1:10" s="216" customFormat="1" ht="15" customHeight="1">
      <c r="A1001" s="202"/>
      <c r="B1001" s="203"/>
      <c r="F1001" s="202"/>
      <c r="G1001" s="202"/>
      <c r="H1001" s="202"/>
      <c r="I1001" s="202"/>
      <c r="J1001" s="202"/>
    </row>
    <row r="1002" spans="1:10" s="216" customFormat="1" ht="15" customHeight="1">
      <c r="A1002" s="202"/>
      <c r="B1002" s="203"/>
      <c r="F1002" s="202"/>
      <c r="G1002" s="202"/>
      <c r="H1002" s="202"/>
      <c r="I1002" s="202"/>
      <c r="J1002" s="202"/>
    </row>
    <row r="1003" spans="1:10" s="216" customFormat="1" ht="15" customHeight="1">
      <c r="A1003" s="202"/>
      <c r="B1003" s="203"/>
      <c r="F1003" s="202"/>
      <c r="G1003" s="202"/>
      <c r="H1003" s="202"/>
      <c r="I1003" s="202"/>
      <c r="J1003" s="202"/>
    </row>
    <row r="1004" spans="1:10" s="216" customFormat="1" ht="15" customHeight="1">
      <c r="A1004" s="202"/>
      <c r="B1004" s="203"/>
      <c r="F1004" s="202"/>
      <c r="G1004" s="202"/>
      <c r="H1004" s="202"/>
      <c r="I1004" s="202"/>
      <c r="J1004" s="202"/>
    </row>
    <row r="1005" spans="1:10" s="216" customFormat="1" ht="15" customHeight="1">
      <c r="A1005" s="202"/>
      <c r="B1005" s="203"/>
      <c r="F1005" s="202"/>
      <c r="G1005" s="202"/>
      <c r="H1005" s="202"/>
      <c r="I1005" s="202"/>
      <c r="J1005" s="202"/>
    </row>
    <row r="1006" spans="1:10" s="216" customFormat="1" ht="15" customHeight="1">
      <c r="A1006" s="202"/>
      <c r="B1006" s="203"/>
      <c r="F1006" s="202"/>
      <c r="G1006" s="202"/>
      <c r="H1006" s="202"/>
      <c r="I1006" s="202"/>
      <c r="J1006" s="202"/>
    </row>
    <row r="1007" spans="1:10" s="216" customFormat="1" ht="15" customHeight="1">
      <c r="A1007" s="202"/>
      <c r="B1007" s="203"/>
      <c r="F1007" s="202"/>
      <c r="G1007" s="202"/>
      <c r="H1007" s="202"/>
      <c r="I1007" s="202"/>
      <c r="J1007" s="202"/>
    </row>
    <row r="1008" spans="1:10" s="216" customFormat="1" ht="15" customHeight="1">
      <c r="A1008" s="202"/>
      <c r="B1008" s="203"/>
      <c r="F1008" s="202"/>
      <c r="G1008" s="202"/>
      <c r="H1008" s="202"/>
      <c r="I1008" s="202"/>
      <c r="J1008" s="202"/>
    </row>
    <row r="1009" spans="1:10" s="216" customFormat="1" ht="15" customHeight="1">
      <c r="A1009" s="202"/>
      <c r="B1009" s="203"/>
      <c r="F1009" s="202"/>
      <c r="G1009" s="202"/>
      <c r="H1009" s="202"/>
      <c r="I1009" s="202"/>
      <c r="J1009" s="202"/>
    </row>
    <row r="1010" spans="1:10" s="216" customFormat="1" ht="15" customHeight="1">
      <c r="A1010" s="202"/>
      <c r="B1010" s="203"/>
      <c r="F1010" s="202"/>
      <c r="G1010" s="202"/>
      <c r="H1010" s="202"/>
      <c r="I1010" s="202"/>
      <c r="J1010" s="202"/>
    </row>
    <row r="1011" spans="1:10" s="216" customFormat="1" ht="15" customHeight="1">
      <c r="A1011" s="202"/>
      <c r="B1011" s="203"/>
      <c r="F1011" s="202"/>
      <c r="G1011" s="202"/>
      <c r="H1011" s="202"/>
      <c r="I1011" s="202"/>
      <c r="J1011" s="202"/>
    </row>
    <row r="1012" spans="1:10" s="216" customFormat="1" ht="15" customHeight="1">
      <c r="A1012" s="202"/>
      <c r="B1012" s="203"/>
      <c r="F1012" s="202"/>
      <c r="G1012" s="202"/>
      <c r="H1012" s="202"/>
      <c r="I1012" s="202"/>
      <c r="J1012" s="202"/>
    </row>
    <row r="1013" spans="1:10" s="216" customFormat="1" ht="15" customHeight="1">
      <c r="A1013" s="202"/>
      <c r="B1013" s="203"/>
      <c r="F1013" s="202"/>
      <c r="G1013" s="202"/>
      <c r="H1013" s="202"/>
      <c r="I1013" s="202"/>
      <c r="J1013" s="202"/>
    </row>
    <row r="1014" spans="1:10" s="216" customFormat="1" ht="15" customHeight="1">
      <c r="A1014" s="202"/>
      <c r="B1014" s="203"/>
      <c r="F1014" s="202"/>
      <c r="G1014" s="202"/>
      <c r="H1014" s="202"/>
      <c r="I1014" s="202"/>
      <c r="J1014" s="202"/>
    </row>
    <row r="1015" spans="1:10" s="216" customFormat="1" ht="15" customHeight="1">
      <c r="A1015" s="202"/>
      <c r="B1015" s="203"/>
      <c r="F1015" s="202"/>
      <c r="G1015" s="202"/>
      <c r="H1015" s="202"/>
      <c r="I1015" s="202"/>
      <c r="J1015" s="202"/>
    </row>
    <row r="1016" spans="1:10" s="216" customFormat="1" ht="15" customHeight="1">
      <c r="A1016" s="202"/>
      <c r="B1016" s="203"/>
      <c r="F1016" s="202"/>
      <c r="G1016" s="202"/>
      <c r="H1016" s="202"/>
      <c r="I1016" s="202"/>
      <c r="J1016" s="202"/>
    </row>
    <row r="1017" spans="1:10" s="216" customFormat="1" ht="15" customHeight="1">
      <c r="A1017" s="202"/>
      <c r="B1017" s="203"/>
      <c r="F1017" s="202"/>
      <c r="G1017" s="202"/>
      <c r="H1017" s="202"/>
      <c r="I1017" s="202"/>
      <c r="J1017" s="202"/>
    </row>
  </sheetData>
  <mergeCells count="6">
    <mergeCell ref="A100:E100"/>
    <mergeCell ref="C10:E10"/>
    <mergeCell ref="A9:E9"/>
    <mergeCell ref="A8:E8"/>
    <mergeCell ref="A6:E6"/>
    <mergeCell ref="A7:E7"/>
  </mergeCells>
  <printOptions horizontalCentered="1"/>
  <pageMargins left="0" right="0" top="0" bottom="0" header="0" footer="0"/>
  <pageSetup paperSize="9" scale="58" firstPageNumber="4" fitToWidth="0" fitToHeight="0" orientation="portrait" useFirstPageNumber="1" r:id="rId1"/>
  <headerFooter alignWithMargins="0">
    <oddFooter>&amp;C_x000D_&amp;1#&amp;"Calibri"&amp;10&amp;K000000 (  X  ) Público    (   ) Interno  (   ) Setorial  (  ) Confidencial</oddFooter>
  </headerFooter>
  <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syncVertical="1" syncRef="A1" transitionEvaluation="1" transitionEntry="1">
    <pageSetUpPr autoPageBreaks="0"/>
  </sheetPr>
  <dimension ref="A1:S272"/>
  <sheetViews>
    <sheetView showGridLines="0" view="pageBreakPreview" zoomScaleNormal="100" zoomScaleSheetLayoutView="100" workbookViewId="0">
      <selection activeCell="L5" sqref="L5"/>
    </sheetView>
  </sheetViews>
  <sheetFormatPr defaultColWidth="9.42578125" defaultRowHeight="14.25"/>
  <cols>
    <col min="1" max="1" width="63.85546875" style="238" customWidth="1"/>
    <col min="2" max="2" width="2.7109375" style="238" customWidth="1"/>
    <col min="3" max="3" width="20.5703125" style="239" customWidth="1"/>
    <col min="4" max="4" width="2.7109375" style="240" customWidth="1"/>
    <col min="5" max="5" width="20.5703125" style="239" customWidth="1"/>
    <col min="6" max="6" width="13.42578125" style="238" bestFit="1" customWidth="1"/>
    <col min="7" max="8" width="16.42578125" style="238" bestFit="1" customWidth="1"/>
    <col min="9" max="16384" width="9.42578125" style="238"/>
  </cols>
  <sheetData>
    <row r="1" spans="1:5" ht="14.1" customHeight="1"/>
    <row r="2" spans="1:5" ht="14.1" customHeight="1">
      <c r="A2" s="242"/>
    </row>
    <row r="3" spans="1:5" ht="14.1" customHeight="1"/>
    <row r="4" spans="1:5" ht="14.1" customHeight="1">
      <c r="C4" s="6"/>
      <c r="E4" s="6"/>
    </row>
    <row r="5" spans="1:5" ht="14.1" customHeight="1"/>
    <row r="6" spans="1:5" ht="14.1" customHeight="1">
      <c r="A6" s="346" t="s">
        <v>0</v>
      </c>
      <c r="B6" s="346"/>
      <c r="C6" s="346"/>
      <c r="D6" s="346"/>
      <c r="E6" s="346"/>
    </row>
    <row r="7" spans="1:5" ht="35.1" customHeight="1">
      <c r="A7" s="370" t="s">
        <v>188</v>
      </c>
      <c r="B7" s="370"/>
      <c r="C7" s="370"/>
      <c r="D7" s="370"/>
      <c r="E7" s="370"/>
    </row>
    <row r="8" spans="1:5" ht="14.1" customHeight="1">
      <c r="A8" s="371" t="s">
        <v>2</v>
      </c>
      <c r="B8" s="372"/>
      <c r="C8" s="372"/>
      <c r="D8" s="372"/>
      <c r="E8" s="372"/>
    </row>
    <row r="9" spans="1:5" ht="14.1" customHeight="1">
      <c r="A9" s="243"/>
      <c r="B9" s="243"/>
      <c r="C9" s="243"/>
      <c r="D9" s="243"/>
      <c r="E9" s="243"/>
    </row>
    <row r="10" spans="1:5" ht="14.1" customHeight="1">
      <c r="A10" s="244"/>
      <c r="B10" s="245"/>
      <c r="C10" s="373"/>
      <c r="D10" s="373"/>
      <c r="E10" s="373"/>
    </row>
    <row r="11" spans="1:5" ht="13.5" customHeight="1">
      <c r="A11" s="245"/>
      <c r="B11" s="245"/>
      <c r="C11" s="99" t="s">
        <v>5</v>
      </c>
      <c r="D11" s="247"/>
      <c r="E11" s="99" t="s">
        <v>6</v>
      </c>
    </row>
    <row r="12" spans="1:5">
      <c r="A12" s="248"/>
      <c r="B12" s="248"/>
      <c r="C12" s="167"/>
      <c r="D12" s="246"/>
      <c r="E12" s="167"/>
    </row>
    <row r="13" spans="1:5" ht="15" customHeight="1">
      <c r="A13" s="249" t="s">
        <v>189</v>
      </c>
      <c r="B13" s="250"/>
      <c r="C13" s="251"/>
      <c r="D13" s="252"/>
      <c r="E13" s="251"/>
    </row>
    <row r="14" spans="1:5">
      <c r="A14" s="253" t="s">
        <v>190</v>
      </c>
      <c r="B14" s="254"/>
      <c r="C14" s="26">
        <v>4479976</v>
      </c>
      <c r="D14" s="255"/>
      <c r="E14" s="26">
        <v>4507571</v>
      </c>
    </row>
    <row r="15" spans="1:5">
      <c r="A15" s="253" t="s">
        <v>191</v>
      </c>
      <c r="B15" s="254"/>
      <c r="C15" s="26">
        <v>528</v>
      </c>
      <c r="D15" s="255"/>
      <c r="E15" s="26">
        <v>7888</v>
      </c>
    </row>
    <row r="16" spans="1:5">
      <c r="A16" s="253" t="s">
        <v>192</v>
      </c>
      <c r="B16" s="254"/>
      <c r="C16" s="26">
        <v>941643</v>
      </c>
      <c r="D16" s="255"/>
      <c r="E16" s="26">
        <v>979333</v>
      </c>
    </row>
    <row r="17" spans="1:16">
      <c r="A17" s="253" t="s">
        <v>193</v>
      </c>
      <c r="B17" s="254"/>
      <c r="C17" s="26">
        <v>296</v>
      </c>
      <c r="D17" s="255"/>
      <c r="E17" s="26">
        <v>353</v>
      </c>
      <c r="F17" s="26"/>
      <c r="G17" s="26"/>
    </row>
    <row r="18" spans="1:16">
      <c r="A18" s="254"/>
      <c r="B18" s="256"/>
      <c r="C18" s="257">
        <f>SUM(C14:C17)</f>
        <v>5422443</v>
      </c>
      <c r="D18" s="258"/>
      <c r="E18" s="257">
        <f>SUM(E14:E17)</f>
        <v>5495145</v>
      </c>
    </row>
    <row r="19" spans="1:16">
      <c r="A19" s="250"/>
      <c r="B19" s="254"/>
      <c r="C19" s="259"/>
      <c r="D19" s="258"/>
      <c r="E19" s="259"/>
    </row>
    <row r="20" spans="1:16">
      <c r="A20" s="260" t="s">
        <v>194</v>
      </c>
      <c r="B20" s="256"/>
      <c r="C20" s="26"/>
      <c r="D20" s="258"/>
      <c r="E20" s="26"/>
    </row>
    <row r="21" spans="1:16">
      <c r="A21" s="253" t="s">
        <v>195</v>
      </c>
      <c r="B21" s="256"/>
      <c r="C21" s="26">
        <v>-234939</v>
      </c>
      <c r="D21" s="258"/>
      <c r="E21" s="26">
        <v>-213346</v>
      </c>
    </row>
    <row r="22" spans="1:16">
      <c r="A22" s="253" t="s">
        <v>196</v>
      </c>
      <c r="B22" s="256"/>
      <c r="C22" s="261">
        <f>-(118827+548540+112961)</f>
        <v>-780328</v>
      </c>
      <c r="D22" s="258"/>
      <c r="E22" s="261">
        <v>-761427</v>
      </c>
      <c r="F22" s="261"/>
    </row>
    <row r="23" spans="1:16">
      <c r="A23" s="253" t="s">
        <v>197</v>
      </c>
      <c r="B23" s="256"/>
      <c r="C23" s="26">
        <f>-(766798+199893-99067)</f>
        <v>-867624</v>
      </c>
      <c r="D23" s="258"/>
      <c r="E23" s="26">
        <v>-958283</v>
      </c>
      <c r="F23" s="261"/>
      <c r="G23" s="262"/>
    </row>
    <row r="24" spans="1:16">
      <c r="A24" s="253" t="s">
        <v>198</v>
      </c>
      <c r="B24" s="254"/>
      <c r="C24" s="26">
        <v>-544989</v>
      </c>
      <c r="D24" s="263"/>
      <c r="E24" s="26">
        <v>-500677</v>
      </c>
      <c r="F24" s="261"/>
      <c r="G24" s="311"/>
      <c r="H24" s="311"/>
      <c r="I24" s="311"/>
      <c r="J24" s="311"/>
      <c r="K24" s="311"/>
      <c r="L24" s="311"/>
      <c r="M24" s="311"/>
      <c r="N24" s="311"/>
      <c r="O24" s="311"/>
      <c r="P24" s="311"/>
    </row>
    <row r="25" spans="1:16">
      <c r="A25" s="253" t="s">
        <v>199</v>
      </c>
      <c r="B25" s="254"/>
      <c r="C25" s="261">
        <v>-22658</v>
      </c>
      <c r="D25" s="258"/>
      <c r="E25" s="261">
        <v>-16910</v>
      </c>
    </row>
    <row r="26" spans="1:16">
      <c r="A26" s="250"/>
      <c r="B26" s="254"/>
      <c r="C26" s="257">
        <f>SUM(C21:C25)</f>
        <v>-2450538</v>
      </c>
      <c r="D26" s="258"/>
      <c r="E26" s="257">
        <f>SUM(E21:E25)</f>
        <v>-2450643</v>
      </c>
      <c r="F26" s="26"/>
    </row>
    <row r="27" spans="1:16">
      <c r="A27" s="250"/>
      <c r="B27" s="254"/>
      <c r="C27" s="26"/>
      <c r="D27" s="263"/>
      <c r="E27" s="26"/>
    </row>
    <row r="28" spans="1:16">
      <c r="A28" s="249" t="s">
        <v>200</v>
      </c>
      <c r="B28" s="254"/>
      <c r="C28" s="264">
        <f>C18+C26</f>
        <v>2971905</v>
      </c>
      <c r="D28" s="258"/>
      <c r="E28" s="264">
        <f>E18+E26</f>
        <v>3044502</v>
      </c>
      <c r="F28" s="261"/>
    </row>
    <row r="29" spans="1:16">
      <c r="A29" s="250"/>
      <c r="B29" s="254"/>
      <c r="C29" s="34"/>
      <c r="D29" s="258"/>
      <c r="E29" s="34"/>
    </row>
    <row r="30" spans="1:16">
      <c r="A30" s="260" t="s">
        <v>201</v>
      </c>
      <c r="B30" s="254"/>
      <c r="C30" s="259"/>
      <c r="D30" s="258"/>
      <c r="E30" s="259"/>
    </row>
    <row r="31" spans="1:16">
      <c r="A31" s="253" t="s">
        <v>202</v>
      </c>
      <c r="B31" s="254"/>
      <c r="C31" s="265">
        <v>-420733</v>
      </c>
      <c r="D31" s="258"/>
      <c r="E31" s="265">
        <v>-594597</v>
      </c>
    </row>
    <row r="32" spans="1:16">
      <c r="A32" s="250"/>
      <c r="B32" s="254"/>
      <c r="C32" s="38"/>
      <c r="D32" s="258"/>
      <c r="E32" s="38"/>
    </row>
    <row r="33" spans="1:19">
      <c r="A33" s="266" t="s">
        <v>203</v>
      </c>
      <c r="C33" s="267">
        <f>C31+C28</f>
        <v>2551172</v>
      </c>
      <c r="D33" s="268"/>
      <c r="E33" s="267">
        <f>E31+E28</f>
        <v>2449905</v>
      </c>
    </row>
    <row r="34" spans="1:19" ht="16.5" customHeight="1">
      <c r="A34" s="248"/>
      <c r="C34" s="38"/>
      <c r="D34" s="258"/>
      <c r="E34" s="38"/>
    </row>
    <row r="35" spans="1:19" ht="14.25" customHeight="1">
      <c r="A35" s="249" t="s">
        <v>204</v>
      </c>
      <c r="B35" s="250"/>
      <c r="C35" s="36"/>
      <c r="D35" s="269"/>
      <c r="E35" s="36"/>
    </row>
    <row r="36" spans="1:19">
      <c r="A36" s="253" t="s">
        <v>205</v>
      </c>
      <c r="B36" s="256"/>
      <c r="C36" s="36">
        <v>599544</v>
      </c>
      <c r="D36" s="258"/>
      <c r="E36" s="36">
        <v>540160</v>
      </c>
    </row>
    <row r="37" spans="1:19">
      <c r="A37" s="254"/>
      <c r="B37" s="254"/>
      <c r="C37" s="257">
        <f>SUM(C36:C36)</f>
        <v>599544</v>
      </c>
      <c r="D37" s="255"/>
      <c r="E37" s="257">
        <f>SUM(E36:E36)</f>
        <v>540160</v>
      </c>
      <c r="G37" s="270"/>
      <c r="H37" s="270"/>
    </row>
    <row r="38" spans="1:19">
      <c r="A38" s="250"/>
      <c r="B38" s="254"/>
      <c r="C38" s="36"/>
      <c r="D38" s="258"/>
      <c r="E38" s="36"/>
      <c r="G38" s="270"/>
      <c r="H38" s="270"/>
    </row>
    <row r="39" spans="1:19" s="272" customFormat="1">
      <c r="A39" s="260" t="s">
        <v>206</v>
      </c>
      <c r="B39" s="254"/>
      <c r="C39" s="271">
        <f>C37+C33</f>
        <v>3150716</v>
      </c>
      <c r="D39" s="36"/>
      <c r="E39" s="271">
        <f>E37+E33</f>
        <v>2990065</v>
      </c>
      <c r="F39" s="238"/>
      <c r="G39" s="238"/>
      <c r="H39" s="238"/>
      <c r="I39" s="238"/>
      <c r="J39" s="238"/>
      <c r="K39" s="238"/>
      <c r="L39" s="238"/>
      <c r="M39" s="238"/>
      <c r="N39" s="238"/>
      <c r="O39" s="238"/>
      <c r="P39" s="238"/>
      <c r="Q39" s="238"/>
      <c r="R39" s="238"/>
      <c r="S39" s="238"/>
    </row>
    <row r="40" spans="1:19" s="272" customFormat="1">
      <c r="A40" s="254"/>
      <c r="B40" s="254"/>
      <c r="C40" s="36"/>
      <c r="D40" s="255"/>
      <c r="E40" s="36"/>
      <c r="F40" s="238"/>
      <c r="G40" s="238"/>
      <c r="H40" s="238"/>
      <c r="I40" s="238"/>
      <c r="J40" s="238"/>
      <c r="K40" s="238"/>
      <c r="L40" s="238"/>
      <c r="M40" s="238"/>
      <c r="N40" s="238"/>
      <c r="O40" s="238"/>
      <c r="P40" s="238"/>
      <c r="Q40" s="238"/>
      <c r="R40" s="238"/>
      <c r="S40" s="238"/>
    </row>
    <row r="41" spans="1:19">
      <c r="A41" s="249" t="s">
        <v>207</v>
      </c>
      <c r="B41" s="254"/>
      <c r="C41" s="36"/>
      <c r="D41" s="255"/>
      <c r="E41" s="36"/>
    </row>
    <row r="42" spans="1:19">
      <c r="A42" s="250"/>
      <c r="B42" s="256"/>
      <c r="C42" s="36"/>
      <c r="D42" s="258"/>
      <c r="E42" s="36"/>
    </row>
    <row r="43" spans="1:19">
      <c r="A43" s="260" t="s">
        <v>208</v>
      </c>
      <c r="B43" s="254"/>
      <c r="C43" s="273"/>
      <c r="D43" s="255"/>
      <c r="E43" s="273"/>
      <c r="H43" s="312"/>
    </row>
    <row r="44" spans="1:19">
      <c r="A44" s="253" t="s">
        <v>209</v>
      </c>
      <c r="B44" s="254"/>
      <c r="C44" s="273">
        <v>-593672</v>
      </c>
      <c r="D44" s="255"/>
      <c r="E44" s="273">
        <v>-519483</v>
      </c>
    </row>
    <row r="45" spans="1:19">
      <c r="A45" s="253" t="s">
        <v>210</v>
      </c>
      <c r="B45" s="254"/>
      <c r="C45" s="273">
        <v>-74019</v>
      </c>
      <c r="D45" s="255"/>
      <c r="E45" s="273">
        <v>-21050</v>
      </c>
      <c r="H45" s="312"/>
    </row>
    <row r="46" spans="1:19">
      <c r="A46" s="253" t="s">
        <v>211</v>
      </c>
      <c r="B46" s="254"/>
      <c r="C46" s="273">
        <v>-239152</v>
      </c>
      <c r="D46" s="255"/>
      <c r="E46" s="273">
        <v>-323474</v>
      </c>
      <c r="H46" s="312"/>
    </row>
    <row r="47" spans="1:19">
      <c r="A47" s="253" t="s">
        <v>212</v>
      </c>
      <c r="B47" s="254"/>
      <c r="C47" s="273">
        <v>-45354</v>
      </c>
      <c r="D47" s="255"/>
      <c r="E47" s="273">
        <v>-39641</v>
      </c>
      <c r="H47" s="309"/>
    </row>
    <row r="48" spans="1:19">
      <c r="A48" s="254"/>
      <c r="B48" s="254"/>
      <c r="C48" s="274">
        <f>SUM(C44:C47)</f>
        <v>-952197</v>
      </c>
      <c r="D48" s="273"/>
      <c r="E48" s="274">
        <f>SUM(E44:E47)</f>
        <v>-903648</v>
      </c>
    </row>
    <row r="49" spans="1:15">
      <c r="A49" s="254"/>
      <c r="B49" s="254"/>
      <c r="C49" s="273"/>
      <c r="D49" s="255"/>
      <c r="E49" s="273"/>
    </row>
    <row r="50" spans="1:15">
      <c r="A50" s="260" t="s">
        <v>213</v>
      </c>
      <c r="B50" s="254"/>
      <c r="C50" s="273"/>
      <c r="D50" s="255"/>
      <c r="E50" s="273"/>
    </row>
    <row r="51" spans="1:15">
      <c r="A51" s="253" t="s">
        <v>214</v>
      </c>
      <c r="B51" s="254"/>
      <c r="C51" s="273">
        <v>-867031</v>
      </c>
      <c r="D51" s="255"/>
      <c r="E51" s="273">
        <v>-845203</v>
      </c>
      <c r="H51" s="313"/>
    </row>
    <row r="52" spans="1:15">
      <c r="A52" s="253" t="s">
        <v>215</v>
      </c>
      <c r="B52" s="254"/>
      <c r="C52" s="36">
        <v>-592</v>
      </c>
      <c r="D52" s="255"/>
      <c r="E52" s="36">
        <v>-272</v>
      </c>
      <c r="F52" s="311"/>
      <c r="G52" s="311"/>
      <c r="H52" s="273"/>
      <c r="I52" s="311"/>
      <c r="K52" s="311"/>
      <c r="L52" s="311"/>
      <c r="M52" s="311"/>
      <c r="N52" s="311"/>
      <c r="O52" s="311"/>
    </row>
    <row r="53" spans="1:15">
      <c r="A53" s="253" t="s">
        <v>216</v>
      </c>
      <c r="B53" s="254"/>
      <c r="C53" s="36">
        <v>-17486</v>
      </c>
      <c r="D53" s="255"/>
      <c r="E53" s="36">
        <v>-17098</v>
      </c>
      <c r="F53" s="311"/>
      <c r="G53" s="311"/>
      <c r="H53" s="313"/>
      <c r="I53" s="311"/>
      <c r="K53" s="311"/>
      <c r="L53" s="311"/>
      <c r="M53" s="311"/>
      <c r="N53" s="311"/>
      <c r="O53" s="311"/>
    </row>
    <row r="54" spans="1:15">
      <c r="C54" s="257">
        <f>SUM(C51:C53)</f>
        <v>-885109</v>
      </c>
      <c r="D54" s="36"/>
      <c r="E54" s="257">
        <f>SUM(E51:E53)</f>
        <v>-862573</v>
      </c>
      <c r="F54" s="311"/>
      <c r="G54" s="311"/>
      <c r="H54" s="239"/>
      <c r="I54" s="311"/>
      <c r="K54" s="311"/>
      <c r="L54" s="311"/>
      <c r="M54" s="311"/>
      <c r="N54" s="311"/>
      <c r="O54" s="311"/>
    </row>
    <row r="55" spans="1:15">
      <c r="C55" s="36"/>
      <c r="D55" s="36"/>
      <c r="E55" s="36"/>
      <c r="F55" s="311"/>
      <c r="G55" s="311"/>
      <c r="H55" s="311"/>
      <c r="I55" s="311"/>
      <c r="J55" s="311"/>
      <c r="K55" s="311"/>
      <c r="L55" s="311"/>
      <c r="M55" s="311"/>
      <c r="N55" s="311"/>
      <c r="O55" s="311"/>
    </row>
    <row r="56" spans="1:15">
      <c r="C56" s="36"/>
      <c r="D56" s="36"/>
      <c r="E56" s="36"/>
      <c r="F56" s="311"/>
      <c r="G56" s="311"/>
      <c r="H56" s="311"/>
      <c r="I56" s="311"/>
      <c r="J56" s="311"/>
      <c r="K56" s="311"/>
      <c r="L56" s="311"/>
      <c r="M56" s="311"/>
      <c r="N56" s="311"/>
      <c r="O56" s="311"/>
    </row>
    <row r="57" spans="1:15">
      <c r="A57" s="248" t="s">
        <v>217</v>
      </c>
      <c r="B57" s="254"/>
      <c r="C57" s="257">
        <v>-136030</v>
      </c>
      <c r="D57" s="255"/>
      <c r="E57" s="257">
        <v>-136755</v>
      </c>
      <c r="F57" s="311"/>
      <c r="G57" s="311"/>
      <c r="H57" s="311"/>
      <c r="I57" s="311"/>
      <c r="J57" s="311"/>
      <c r="K57" s="311"/>
      <c r="L57" s="311"/>
      <c r="M57" s="311"/>
      <c r="N57" s="311"/>
      <c r="O57" s="311"/>
    </row>
    <row r="58" spans="1:15">
      <c r="C58" s="36"/>
      <c r="D58" s="36"/>
      <c r="E58" s="36"/>
      <c r="F58" s="311"/>
      <c r="G58" s="311"/>
      <c r="H58" s="311"/>
      <c r="I58" s="311"/>
      <c r="J58" s="311"/>
      <c r="K58" s="311"/>
      <c r="L58" s="311"/>
      <c r="M58" s="311"/>
      <c r="N58" s="311"/>
      <c r="O58" s="311"/>
    </row>
    <row r="59" spans="1:15" ht="12.75" customHeight="1">
      <c r="A59" s="248" t="s">
        <v>218</v>
      </c>
      <c r="C59" s="36"/>
      <c r="D59" s="269"/>
      <c r="E59" s="36"/>
    </row>
    <row r="60" spans="1:15" ht="12.75" customHeight="1">
      <c r="A60" s="253" t="s">
        <v>219</v>
      </c>
      <c r="B60" s="250"/>
      <c r="C60" s="36">
        <v>-832567</v>
      </c>
      <c r="D60" s="269"/>
      <c r="E60" s="36">
        <v>-1036430</v>
      </c>
      <c r="F60" s="273"/>
    </row>
    <row r="61" spans="1:15" ht="12.75" customHeight="1">
      <c r="A61" s="253" t="s">
        <v>220</v>
      </c>
      <c r="B61" s="250"/>
      <c r="C61" s="36">
        <v>-26614</v>
      </c>
      <c r="D61" s="252"/>
      <c r="E61" s="36">
        <v>-20837</v>
      </c>
      <c r="F61" s="261"/>
      <c r="G61" s="261"/>
    </row>
    <row r="62" spans="1:15" ht="11.25" hidden="1" customHeight="1">
      <c r="A62" s="253" t="s">
        <v>146</v>
      </c>
      <c r="B62" s="254"/>
      <c r="C62" s="36">
        <v>0</v>
      </c>
      <c r="D62" s="269"/>
      <c r="E62" s="36">
        <v>0</v>
      </c>
    </row>
    <row r="63" spans="1:15">
      <c r="B63" s="254"/>
      <c r="C63" s="275">
        <f>SUM(C60:C62)</f>
        <v>-859181</v>
      </c>
      <c r="D63" s="38"/>
      <c r="E63" s="275">
        <f>SUM(E60:E62)</f>
        <v>-1057267</v>
      </c>
    </row>
    <row r="64" spans="1:15">
      <c r="A64" s="248" t="s">
        <v>221</v>
      </c>
      <c r="C64" s="36"/>
      <c r="D64" s="269"/>
      <c r="E64" s="36"/>
    </row>
    <row r="65" spans="1:19">
      <c r="A65" s="276" t="s">
        <v>222</v>
      </c>
      <c r="C65" s="36">
        <f>-RESULTADO!C81</f>
        <v>-318199</v>
      </c>
      <c r="D65" s="269"/>
      <c r="E65" s="36">
        <v>-29822</v>
      </c>
    </row>
    <row r="66" spans="1:19" ht="13.7" customHeight="1">
      <c r="C66" s="275">
        <f>SUM(C65:C65)</f>
        <v>-318199</v>
      </c>
      <c r="D66" s="277"/>
      <c r="E66" s="275">
        <f>SUM(E65:E65)</f>
        <v>-29822</v>
      </c>
    </row>
    <row r="67" spans="1:19" ht="15.75" customHeight="1">
      <c r="A67" s="278"/>
      <c r="B67" s="278"/>
      <c r="C67" s="279"/>
      <c r="D67" s="280"/>
      <c r="E67" s="279"/>
    </row>
    <row r="68" spans="1:19" s="283" customFormat="1">
      <c r="A68" s="281"/>
      <c r="B68" s="281"/>
      <c r="C68" s="282">
        <f>C66+C63+C54+C48+C57</f>
        <v>-3150716</v>
      </c>
      <c r="D68" s="251"/>
      <c r="E68" s="282">
        <f>E66+E63+E54+E48+E57</f>
        <v>-2990065</v>
      </c>
      <c r="F68" s="281"/>
      <c r="G68" s="281"/>
      <c r="H68" s="281"/>
      <c r="I68" s="281"/>
      <c r="J68" s="281"/>
      <c r="K68" s="281"/>
      <c r="L68" s="281"/>
      <c r="M68" s="281"/>
      <c r="N68" s="281"/>
      <c r="O68" s="281"/>
      <c r="P68" s="281"/>
      <c r="Q68" s="281"/>
      <c r="R68" s="281"/>
      <c r="S68" s="281"/>
    </row>
    <row r="69" spans="1:19" ht="5.0999999999999996" customHeight="1" thickTop="1"/>
    <row r="70" spans="1:19">
      <c r="A70" s="364" t="s">
        <v>22</v>
      </c>
      <c r="B70" s="364"/>
      <c r="C70" s="364"/>
      <c r="D70" s="364"/>
      <c r="E70" s="364"/>
    </row>
    <row r="72" spans="1:19">
      <c r="C72" s="241">
        <f>C68+C39</f>
        <v>0</v>
      </c>
      <c r="E72" s="241">
        <f>E68+E39</f>
        <v>0</v>
      </c>
    </row>
    <row r="74" spans="1:19">
      <c r="C74" s="239">
        <f>C16+C23+C45</f>
        <v>0</v>
      </c>
      <c r="E74" s="239">
        <f>E16+E23+E45</f>
        <v>0</v>
      </c>
    </row>
    <row r="77" spans="1:19" s="241" customFormat="1">
      <c r="A77" s="238"/>
      <c r="B77" s="238"/>
      <c r="C77" s="239"/>
      <c r="D77" s="240"/>
      <c r="E77" s="239"/>
      <c r="F77" s="238"/>
      <c r="G77" s="238"/>
      <c r="H77" s="238"/>
      <c r="I77" s="238"/>
      <c r="J77" s="239"/>
      <c r="K77" s="239"/>
      <c r="L77" s="239"/>
      <c r="M77" s="239"/>
      <c r="N77" s="239"/>
      <c r="O77" s="239"/>
      <c r="P77" s="239"/>
      <c r="Q77" s="239"/>
      <c r="R77" s="239"/>
      <c r="S77" s="239"/>
    </row>
    <row r="78" spans="1:19" s="241" customFormat="1">
      <c r="A78" s="238"/>
      <c r="B78" s="238"/>
      <c r="C78" s="239"/>
      <c r="D78" s="240"/>
      <c r="E78" s="239"/>
      <c r="F78" s="238"/>
      <c r="G78" s="238"/>
      <c r="H78" s="238"/>
      <c r="I78" s="238"/>
      <c r="J78" s="239"/>
      <c r="K78" s="239"/>
      <c r="L78" s="239"/>
      <c r="M78" s="239"/>
      <c r="N78" s="239"/>
      <c r="O78" s="239"/>
      <c r="P78" s="239"/>
      <c r="Q78" s="239"/>
      <c r="R78" s="239"/>
      <c r="S78" s="239"/>
    </row>
    <row r="79" spans="1:19" s="241" customFormat="1">
      <c r="A79" s="238"/>
      <c r="B79" s="238"/>
      <c r="C79" s="239"/>
      <c r="D79" s="240"/>
      <c r="E79" s="239"/>
      <c r="F79" s="238"/>
      <c r="G79" s="238"/>
      <c r="H79" s="238"/>
      <c r="I79" s="238"/>
      <c r="J79" s="239"/>
      <c r="K79" s="239"/>
      <c r="L79" s="239"/>
      <c r="M79" s="239"/>
      <c r="N79" s="239"/>
      <c r="O79" s="239"/>
      <c r="P79" s="239"/>
      <c r="Q79" s="239"/>
      <c r="R79" s="239"/>
      <c r="S79" s="239"/>
    </row>
    <row r="80" spans="1:19" s="241" customFormat="1">
      <c r="A80" s="238"/>
      <c r="B80" s="238"/>
      <c r="C80" s="239"/>
      <c r="D80" s="240"/>
      <c r="E80" s="239"/>
      <c r="F80" s="238"/>
      <c r="G80" s="238"/>
      <c r="H80" s="238"/>
      <c r="I80" s="238"/>
      <c r="J80" s="239"/>
      <c r="K80" s="239"/>
      <c r="L80" s="239"/>
      <c r="M80" s="239"/>
      <c r="N80" s="239"/>
      <c r="O80" s="239"/>
      <c r="P80" s="239"/>
      <c r="Q80" s="239"/>
      <c r="R80" s="239"/>
      <c r="S80" s="239"/>
    </row>
    <row r="81" spans="1:19" s="241" customFormat="1">
      <c r="A81" s="238"/>
      <c r="B81" s="238"/>
      <c r="C81" s="239"/>
      <c r="D81" s="240"/>
      <c r="E81" s="239"/>
      <c r="F81" s="238"/>
      <c r="G81" s="238"/>
      <c r="H81" s="238"/>
      <c r="I81" s="238"/>
      <c r="J81" s="239"/>
      <c r="K81" s="239"/>
      <c r="L81" s="239"/>
      <c r="M81" s="239"/>
      <c r="N81" s="239"/>
      <c r="O81" s="239"/>
      <c r="P81" s="239"/>
      <c r="Q81" s="239"/>
      <c r="R81" s="239"/>
      <c r="S81" s="239"/>
    </row>
    <row r="82" spans="1:19" s="241" customFormat="1">
      <c r="A82" s="238"/>
      <c r="B82" s="238"/>
      <c r="C82" s="239"/>
      <c r="D82" s="240"/>
      <c r="E82" s="239"/>
      <c r="F82" s="238"/>
      <c r="G82" s="238"/>
      <c r="H82" s="238"/>
      <c r="I82" s="238"/>
      <c r="J82" s="239"/>
      <c r="K82" s="239"/>
      <c r="L82" s="239"/>
      <c r="M82" s="239"/>
      <c r="N82" s="239"/>
      <c r="O82" s="239"/>
      <c r="P82" s="239"/>
      <c r="Q82" s="239"/>
      <c r="R82" s="239"/>
      <c r="S82" s="239"/>
    </row>
    <row r="83" spans="1:19" s="241" customFormat="1">
      <c r="A83" s="238"/>
      <c r="B83" s="238"/>
      <c r="C83" s="239"/>
      <c r="D83" s="240"/>
      <c r="E83" s="239"/>
      <c r="F83" s="238"/>
      <c r="G83" s="238"/>
      <c r="H83" s="238"/>
      <c r="I83" s="238"/>
      <c r="J83" s="239"/>
      <c r="K83" s="239"/>
      <c r="L83" s="239"/>
      <c r="M83" s="239"/>
      <c r="N83" s="239"/>
      <c r="O83" s="239"/>
      <c r="P83" s="239"/>
      <c r="Q83" s="239"/>
      <c r="R83" s="239"/>
      <c r="S83" s="239"/>
    </row>
    <row r="84" spans="1:19" s="241" customFormat="1">
      <c r="A84" s="238"/>
      <c r="B84" s="238"/>
      <c r="C84" s="239"/>
      <c r="D84" s="240"/>
      <c r="E84" s="239"/>
      <c r="F84" s="238"/>
      <c r="G84" s="238"/>
      <c r="H84" s="238"/>
      <c r="I84" s="238"/>
      <c r="J84" s="239"/>
      <c r="K84" s="239"/>
      <c r="L84" s="239"/>
      <c r="M84" s="239"/>
      <c r="N84" s="239"/>
      <c r="O84" s="239"/>
      <c r="P84" s="239"/>
      <c r="Q84" s="239"/>
      <c r="R84" s="239"/>
      <c r="S84" s="239"/>
    </row>
    <row r="85" spans="1:19" s="241" customFormat="1">
      <c r="A85" s="238"/>
      <c r="B85" s="238"/>
      <c r="C85" s="239"/>
      <c r="D85" s="240"/>
      <c r="E85" s="239"/>
      <c r="F85" s="238"/>
      <c r="G85" s="238"/>
      <c r="H85" s="238"/>
      <c r="I85" s="238"/>
      <c r="J85" s="239"/>
      <c r="K85" s="239"/>
      <c r="L85" s="239"/>
      <c r="M85" s="239"/>
      <c r="N85" s="239"/>
      <c r="O85" s="239"/>
      <c r="P85" s="239"/>
      <c r="Q85" s="239"/>
      <c r="R85" s="239"/>
      <c r="S85" s="239"/>
    </row>
    <row r="86" spans="1:19" s="241" customFormat="1">
      <c r="A86" s="238"/>
      <c r="B86" s="238"/>
      <c r="C86" s="239"/>
      <c r="D86" s="240"/>
      <c r="E86" s="239"/>
      <c r="F86" s="238"/>
      <c r="G86" s="238"/>
      <c r="H86" s="238"/>
      <c r="I86" s="238"/>
      <c r="J86" s="239"/>
      <c r="K86" s="239"/>
      <c r="L86" s="239"/>
      <c r="M86" s="239"/>
      <c r="N86" s="239"/>
      <c r="O86" s="239"/>
      <c r="P86" s="239"/>
      <c r="Q86" s="239"/>
      <c r="R86" s="239"/>
      <c r="S86" s="239"/>
    </row>
    <row r="87" spans="1:19" s="241" customFormat="1">
      <c r="A87" s="238"/>
      <c r="B87" s="238"/>
      <c r="C87" s="239"/>
      <c r="D87" s="240"/>
      <c r="E87" s="239"/>
      <c r="F87" s="238"/>
      <c r="G87" s="238"/>
      <c r="H87" s="238"/>
      <c r="I87" s="238"/>
      <c r="J87" s="239"/>
      <c r="K87" s="239"/>
      <c r="L87" s="239"/>
      <c r="M87" s="239"/>
      <c r="N87" s="239"/>
      <c r="O87" s="239"/>
      <c r="P87" s="239"/>
      <c r="Q87" s="239"/>
      <c r="R87" s="239"/>
      <c r="S87" s="239"/>
    </row>
    <row r="88" spans="1:19" s="241" customFormat="1">
      <c r="A88" s="238"/>
      <c r="B88" s="238"/>
      <c r="C88" s="239"/>
      <c r="D88" s="240"/>
      <c r="E88" s="239"/>
      <c r="F88" s="238"/>
      <c r="G88" s="238"/>
      <c r="H88" s="238"/>
      <c r="I88" s="238"/>
      <c r="J88" s="239"/>
      <c r="K88" s="239"/>
      <c r="L88" s="239"/>
      <c r="M88" s="239"/>
      <c r="N88" s="239"/>
      <c r="O88" s="239"/>
      <c r="P88" s="239"/>
      <c r="Q88" s="239"/>
      <c r="R88" s="239"/>
      <c r="S88" s="239"/>
    </row>
    <row r="89" spans="1:19" s="241" customFormat="1">
      <c r="A89" s="238"/>
      <c r="B89" s="238"/>
      <c r="C89" s="239"/>
      <c r="D89" s="240"/>
      <c r="E89" s="239"/>
      <c r="F89" s="238"/>
      <c r="G89" s="238"/>
      <c r="H89" s="238"/>
      <c r="I89" s="238"/>
      <c r="J89" s="239"/>
      <c r="K89" s="239"/>
      <c r="L89" s="239"/>
      <c r="M89" s="239"/>
      <c r="N89" s="239"/>
      <c r="O89" s="239"/>
      <c r="P89" s="239"/>
      <c r="Q89" s="239"/>
      <c r="R89" s="239"/>
      <c r="S89" s="239"/>
    </row>
    <row r="90" spans="1:19" s="241" customFormat="1">
      <c r="A90" s="238"/>
      <c r="B90" s="238"/>
      <c r="C90" s="239"/>
      <c r="D90" s="240"/>
      <c r="E90" s="239"/>
      <c r="F90" s="238"/>
      <c r="G90" s="238"/>
      <c r="H90" s="238"/>
      <c r="I90" s="238"/>
      <c r="J90" s="239"/>
      <c r="K90" s="239"/>
      <c r="L90" s="239"/>
      <c r="M90" s="239"/>
      <c r="N90" s="239"/>
      <c r="O90" s="239"/>
      <c r="P90" s="239"/>
      <c r="Q90" s="239"/>
      <c r="R90" s="239"/>
      <c r="S90" s="239"/>
    </row>
    <row r="91" spans="1:19" s="241" customFormat="1">
      <c r="A91" s="238"/>
      <c r="B91" s="238"/>
      <c r="C91" s="239"/>
      <c r="D91" s="240"/>
      <c r="E91" s="239"/>
      <c r="F91" s="238"/>
      <c r="G91" s="238"/>
      <c r="H91" s="238"/>
      <c r="I91" s="238"/>
      <c r="J91" s="239"/>
      <c r="K91" s="239"/>
      <c r="L91" s="239"/>
      <c r="M91" s="239"/>
      <c r="N91" s="239"/>
      <c r="O91" s="239"/>
      <c r="P91" s="239"/>
      <c r="Q91" s="239"/>
      <c r="R91" s="239"/>
      <c r="S91" s="239"/>
    </row>
    <row r="92" spans="1:19" s="241" customFormat="1">
      <c r="A92" s="238"/>
      <c r="B92" s="238"/>
      <c r="C92" s="239"/>
      <c r="D92" s="240"/>
      <c r="E92" s="239"/>
      <c r="F92" s="238"/>
      <c r="G92" s="238"/>
      <c r="H92" s="238"/>
      <c r="I92" s="238"/>
      <c r="J92" s="239"/>
      <c r="K92" s="239"/>
      <c r="L92" s="239"/>
      <c r="M92" s="239"/>
      <c r="N92" s="239"/>
      <c r="O92" s="239"/>
      <c r="P92" s="239"/>
      <c r="Q92" s="239"/>
      <c r="R92" s="239"/>
      <c r="S92" s="239"/>
    </row>
    <row r="93" spans="1:19" s="241" customFormat="1">
      <c r="A93" s="238"/>
      <c r="B93" s="238"/>
      <c r="C93" s="239"/>
      <c r="D93" s="240"/>
      <c r="E93" s="239"/>
      <c r="F93" s="238"/>
      <c r="G93" s="238"/>
      <c r="H93" s="238"/>
      <c r="I93" s="238"/>
      <c r="J93" s="239"/>
      <c r="K93" s="239"/>
      <c r="L93" s="239"/>
      <c r="M93" s="239"/>
      <c r="N93" s="239"/>
      <c r="O93" s="239"/>
      <c r="P93" s="239"/>
      <c r="Q93" s="239"/>
      <c r="R93" s="239"/>
      <c r="S93" s="239"/>
    </row>
    <row r="94" spans="1:19" s="241" customFormat="1">
      <c r="A94" s="238"/>
      <c r="B94" s="238"/>
      <c r="C94" s="239"/>
      <c r="D94" s="240"/>
      <c r="E94" s="239"/>
      <c r="F94" s="238"/>
      <c r="G94" s="238"/>
      <c r="H94" s="238"/>
      <c r="I94" s="238"/>
      <c r="J94" s="239"/>
      <c r="K94" s="239"/>
      <c r="L94" s="239"/>
      <c r="M94" s="239"/>
      <c r="N94" s="239"/>
      <c r="O94" s="239"/>
      <c r="P94" s="239"/>
      <c r="Q94" s="239"/>
      <c r="R94" s="239"/>
      <c r="S94" s="239"/>
    </row>
    <row r="95" spans="1:19" s="241" customFormat="1">
      <c r="A95" s="238"/>
      <c r="B95" s="238"/>
      <c r="C95" s="239"/>
      <c r="D95" s="240"/>
      <c r="E95" s="239"/>
      <c r="F95" s="238"/>
      <c r="G95" s="238"/>
      <c r="H95" s="238"/>
      <c r="I95" s="238"/>
      <c r="J95" s="239"/>
      <c r="K95" s="239"/>
      <c r="L95" s="239"/>
      <c r="M95" s="239"/>
      <c r="N95" s="239"/>
      <c r="O95" s="239"/>
      <c r="P95" s="239"/>
      <c r="Q95" s="239"/>
      <c r="R95" s="239"/>
      <c r="S95" s="239"/>
    </row>
    <row r="96" spans="1:19" s="241" customFormat="1">
      <c r="A96" s="238"/>
      <c r="B96" s="238"/>
      <c r="C96" s="239"/>
      <c r="D96" s="240"/>
      <c r="E96" s="239"/>
      <c r="F96" s="238"/>
      <c r="G96" s="238"/>
      <c r="H96" s="238"/>
      <c r="I96" s="238"/>
      <c r="J96" s="239"/>
      <c r="K96" s="239"/>
      <c r="L96" s="239"/>
      <c r="M96" s="239"/>
      <c r="N96" s="239"/>
      <c r="O96" s="239"/>
      <c r="P96" s="239"/>
      <c r="Q96" s="239"/>
      <c r="R96" s="239"/>
      <c r="S96" s="239"/>
    </row>
    <row r="97" spans="1:19" s="241" customFormat="1">
      <c r="A97" s="238"/>
      <c r="B97" s="238"/>
      <c r="C97" s="239"/>
      <c r="D97" s="240"/>
      <c r="E97" s="239"/>
      <c r="F97" s="238"/>
      <c r="G97" s="238"/>
      <c r="H97" s="238"/>
      <c r="I97" s="238"/>
      <c r="J97" s="239"/>
      <c r="K97" s="239"/>
      <c r="L97" s="239"/>
      <c r="M97" s="239"/>
      <c r="N97" s="239"/>
      <c r="O97" s="239"/>
      <c r="P97" s="239"/>
      <c r="Q97" s="239"/>
      <c r="R97" s="239"/>
      <c r="S97" s="239"/>
    </row>
    <row r="98" spans="1:19" s="241" customFormat="1">
      <c r="A98" s="238"/>
      <c r="B98" s="238"/>
      <c r="C98" s="239"/>
      <c r="D98" s="240"/>
      <c r="E98" s="239"/>
      <c r="F98" s="238"/>
      <c r="G98" s="238"/>
      <c r="H98" s="238"/>
      <c r="I98" s="238"/>
      <c r="J98" s="239"/>
      <c r="K98" s="239"/>
      <c r="L98" s="239"/>
      <c r="M98" s="239"/>
      <c r="N98" s="239"/>
      <c r="O98" s="239"/>
      <c r="P98" s="239"/>
      <c r="Q98" s="239"/>
      <c r="R98" s="239"/>
      <c r="S98" s="239"/>
    </row>
    <row r="99" spans="1:19" s="241" customFormat="1">
      <c r="A99" s="238"/>
      <c r="B99" s="238"/>
      <c r="C99" s="239"/>
      <c r="D99" s="240"/>
      <c r="E99" s="239"/>
      <c r="F99" s="238"/>
      <c r="G99" s="238"/>
      <c r="H99" s="238"/>
      <c r="I99" s="238"/>
      <c r="J99" s="239"/>
      <c r="K99" s="239"/>
      <c r="L99" s="239"/>
      <c r="M99" s="239"/>
      <c r="N99" s="239"/>
      <c r="O99" s="239"/>
      <c r="P99" s="239"/>
      <c r="Q99" s="239"/>
      <c r="R99" s="239"/>
      <c r="S99" s="239"/>
    </row>
    <row r="100" spans="1:19" s="241" customFormat="1">
      <c r="A100" s="238"/>
      <c r="B100" s="238"/>
      <c r="C100" s="239"/>
      <c r="D100" s="240"/>
      <c r="E100" s="239"/>
      <c r="F100" s="238"/>
      <c r="G100" s="238"/>
      <c r="H100" s="238"/>
      <c r="I100" s="238"/>
      <c r="J100" s="239"/>
      <c r="K100" s="239"/>
      <c r="L100" s="239"/>
      <c r="M100" s="239"/>
      <c r="N100" s="239"/>
      <c r="O100" s="239"/>
      <c r="P100" s="239"/>
      <c r="Q100" s="239"/>
      <c r="R100" s="239"/>
      <c r="S100" s="239"/>
    </row>
    <row r="101" spans="1:19" s="241" customFormat="1">
      <c r="A101" s="238"/>
      <c r="B101" s="238"/>
      <c r="C101" s="239"/>
      <c r="D101" s="240"/>
      <c r="E101" s="239"/>
      <c r="F101" s="238"/>
      <c r="G101" s="238"/>
      <c r="H101" s="238"/>
      <c r="I101" s="238"/>
      <c r="J101" s="239"/>
      <c r="K101" s="239"/>
      <c r="L101" s="239"/>
      <c r="M101" s="239"/>
      <c r="N101" s="239"/>
      <c r="O101" s="239"/>
      <c r="P101" s="239"/>
      <c r="Q101" s="239"/>
      <c r="R101" s="239"/>
      <c r="S101" s="239"/>
    </row>
    <row r="102" spans="1:19" s="241" customFormat="1">
      <c r="A102" s="238"/>
      <c r="B102" s="238"/>
      <c r="C102" s="239"/>
      <c r="D102" s="240"/>
      <c r="E102" s="239"/>
      <c r="F102" s="238"/>
      <c r="G102" s="238"/>
      <c r="H102" s="238"/>
      <c r="I102" s="238"/>
      <c r="J102" s="239"/>
      <c r="K102" s="239"/>
      <c r="L102" s="239"/>
      <c r="M102" s="239"/>
      <c r="N102" s="239"/>
      <c r="O102" s="239"/>
      <c r="P102" s="239"/>
      <c r="Q102" s="239"/>
      <c r="R102" s="239"/>
      <c r="S102" s="239"/>
    </row>
    <row r="103" spans="1:19" s="241" customFormat="1">
      <c r="A103" s="238"/>
      <c r="B103" s="238"/>
      <c r="C103" s="239"/>
      <c r="D103" s="240"/>
      <c r="E103" s="239"/>
      <c r="F103" s="238"/>
      <c r="G103" s="238"/>
      <c r="H103" s="238"/>
      <c r="I103" s="238"/>
      <c r="J103" s="239"/>
      <c r="K103" s="239"/>
      <c r="L103" s="239"/>
      <c r="M103" s="239"/>
      <c r="N103" s="239"/>
      <c r="O103" s="239"/>
      <c r="P103" s="239"/>
      <c r="Q103" s="239"/>
      <c r="R103" s="239"/>
      <c r="S103" s="239"/>
    </row>
    <row r="104" spans="1:19" s="241" customFormat="1">
      <c r="A104" s="238"/>
      <c r="B104" s="238"/>
      <c r="C104" s="239"/>
      <c r="D104" s="240"/>
      <c r="E104" s="239"/>
      <c r="F104" s="238"/>
      <c r="G104" s="238"/>
      <c r="H104" s="238"/>
      <c r="I104" s="238"/>
      <c r="J104" s="239"/>
      <c r="K104" s="239"/>
      <c r="L104" s="239"/>
      <c r="M104" s="239"/>
      <c r="N104" s="239"/>
      <c r="O104" s="239"/>
      <c r="P104" s="239"/>
      <c r="Q104" s="239"/>
      <c r="R104" s="239"/>
      <c r="S104" s="239"/>
    </row>
    <row r="105" spans="1:19" s="241" customFormat="1">
      <c r="A105" s="238"/>
      <c r="B105" s="238"/>
      <c r="C105" s="239"/>
      <c r="D105" s="240"/>
      <c r="E105" s="239"/>
      <c r="F105" s="238"/>
      <c r="G105" s="238"/>
      <c r="H105" s="238"/>
      <c r="I105" s="238"/>
      <c r="J105" s="239"/>
      <c r="K105" s="239"/>
      <c r="L105" s="239"/>
      <c r="M105" s="239"/>
      <c r="N105" s="239"/>
      <c r="O105" s="239"/>
      <c r="P105" s="239"/>
      <c r="Q105" s="239"/>
      <c r="R105" s="239"/>
      <c r="S105" s="239"/>
    </row>
    <row r="106" spans="1:19" s="241" customFormat="1">
      <c r="A106" s="238"/>
      <c r="B106" s="238"/>
      <c r="C106" s="239"/>
      <c r="D106" s="240"/>
      <c r="E106" s="239"/>
      <c r="F106" s="238"/>
      <c r="G106" s="238"/>
      <c r="H106" s="238"/>
      <c r="I106" s="238"/>
      <c r="J106" s="239"/>
      <c r="K106" s="239"/>
      <c r="L106" s="239"/>
      <c r="M106" s="239"/>
      <c r="N106" s="239"/>
      <c r="O106" s="239"/>
      <c r="P106" s="239"/>
      <c r="Q106" s="239"/>
      <c r="R106" s="239"/>
      <c r="S106" s="239"/>
    </row>
    <row r="107" spans="1:19" s="241" customFormat="1">
      <c r="A107" s="238"/>
      <c r="B107" s="238"/>
      <c r="C107" s="239"/>
      <c r="D107" s="240"/>
      <c r="E107" s="239"/>
      <c r="F107" s="238"/>
      <c r="G107" s="238"/>
      <c r="H107" s="238"/>
      <c r="I107" s="238"/>
      <c r="J107" s="239"/>
      <c r="K107" s="239"/>
      <c r="L107" s="239"/>
      <c r="M107" s="239"/>
      <c r="N107" s="239"/>
      <c r="O107" s="239"/>
      <c r="P107" s="239"/>
      <c r="Q107" s="239"/>
      <c r="R107" s="239"/>
      <c r="S107" s="239"/>
    </row>
    <row r="108" spans="1:19" s="241" customFormat="1">
      <c r="A108" s="238"/>
      <c r="B108" s="238"/>
      <c r="C108" s="239"/>
      <c r="D108" s="240"/>
      <c r="E108" s="239"/>
      <c r="F108" s="238"/>
      <c r="G108" s="238"/>
      <c r="H108" s="238"/>
      <c r="I108" s="238"/>
      <c r="J108" s="239"/>
      <c r="K108" s="239"/>
      <c r="L108" s="239"/>
      <c r="M108" s="239"/>
      <c r="N108" s="239"/>
      <c r="O108" s="239"/>
      <c r="P108" s="239"/>
      <c r="Q108" s="239"/>
      <c r="R108" s="239"/>
      <c r="S108" s="239"/>
    </row>
    <row r="109" spans="1:19" s="241" customFormat="1">
      <c r="A109" s="238"/>
      <c r="B109" s="238"/>
      <c r="C109" s="239"/>
      <c r="D109" s="240"/>
      <c r="E109" s="239"/>
      <c r="F109" s="238"/>
      <c r="G109" s="238"/>
      <c r="H109" s="238"/>
      <c r="I109" s="238"/>
      <c r="J109" s="239"/>
      <c r="K109" s="239"/>
      <c r="L109" s="239"/>
      <c r="M109" s="239"/>
      <c r="N109" s="239"/>
      <c r="O109" s="239"/>
      <c r="P109" s="239"/>
      <c r="Q109" s="239"/>
      <c r="R109" s="239"/>
      <c r="S109" s="239"/>
    </row>
    <row r="110" spans="1:19" s="241" customFormat="1">
      <c r="A110" s="238"/>
      <c r="B110" s="238"/>
      <c r="C110" s="239"/>
      <c r="D110" s="240"/>
      <c r="E110" s="239"/>
      <c r="F110" s="238"/>
      <c r="G110" s="238"/>
      <c r="H110" s="238"/>
      <c r="I110" s="238"/>
      <c r="J110" s="239"/>
      <c r="K110" s="239"/>
      <c r="L110" s="239"/>
      <c r="M110" s="239"/>
      <c r="N110" s="239"/>
      <c r="O110" s="239"/>
      <c r="P110" s="239"/>
      <c r="Q110" s="239"/>
      <c r="R110" s="239"/>
      <c r="S110" s="239"/>
    </row>
    <row r="111" spans="1:19" s="241" customFormat="1">
      <c r="A111" s="238"/>
      <c r="B111" s="238"/>
      <c r="C111" s="239"/>
      <c r="D111" s="240"/>
      <c r="E111" s="239"/>
      <c r="F111" s="238"/>
      <c r="G111" s="238"/>
      <c r="H111" s="238"/>
      <c r="I111" s="238"/>
      <c r="J111" s="239"/>
      <c r="K111" s="239"/>
      <c r="L111" s="239"/>
      <c r="M111" s="239"/>
      <c r="N111" s="239"/>
      <c r="O111" s="239"/>
      <c r="P111" s="239"/>
      <c r="Q111" s="239"/>
      <c r="R111" s="239"/>
      <c r="S111" s="239"/>
    </row>
    <row r="112" spans="1:19" s="241" customFormat="1">
      <c r="A112" s="238"/>
      <c r="B112" s="238"/>
      <c r="C112" s="239"/>
      <c r="D112" s="240"/>
      <c r="E112" s="239"/>
      <c r="F112" s="238"/>
      <c r="G112" s="238"/>
      <c r="H112" s="238"/>
      <c r="I112" s="238"/>
      <c r="J112" s="239"/>
      <c r="K112" s="239"/>
      <c r="L112" s="239"/>
      <c r="M112" s="239"/>
      <c r="N112" s="239"/>
      <c r="O112" s="239"/>
      <c r="P112" s="239"/>
      <c r="Q112" s="239"/>
      <c r="R112" s="239"/>
      <c r="S112" s="239"/>
    </row>
    <row r="113" spans="1:19" s="241" customFormat="1">
      <c r="A113" s="238"/>
      <c r="B113" s="238"/>
      <c r="C113" s="239"/>
      <c r="D113" s="240"/>
      <c r="E113" s="239"/>
      <c r="F113" s="238"/>
      <c r="G113" s="238"/>
      <c r="H113" s="238"/>
      <c r="I113" s="238"/>
      <c r="J113" s="239"/>
      <c r="K113" s="239"/>
      <c r="L113" s="239"/>
      <c r="M113" s="239"/>
      <c r="N113" s="239"/>
      <c r="O113" s="239"/>
      <c r="P113" s="239"/>
      <c r="Q113" s="239"/>
      <c r="R113" s="239"/>
      <c r="S113" s="239"/>
    </row>
    <row r="114" spans="1:19" s="241" customFormat="1">
      <c r="A114" s="238"/>
      <c r="B114" s="238"/>
      <c r="C114" s="239"/>
      <c r="D114" s="240"/>
      <c r="E114" s="239"/>
      <c r="F114" s="238"/>
      <c r="G114" s="238"/>
      <c r="H114" s="238"/>
      <c r="I114" s="238"/>
      <c r="J114" s="239"/>
      <c r="K114" s="239"/>
      <c r="L114" s="239"/>
      <c r="M114" s="239"/>
      <c r="N114" s="239"/>
      <c r="O114" s="239"/>
      <c r="P114" s="239"/>
      <c r="Q114" s="239"/>
      <c r="R114" s="239"/>
      <c r="S114" s="239"/>
    </row>
    <row r="115" spans="1:19" s="241" customFormat="1">
      <c r="A115" s="238"/>
      <c r="B115" s="238"/>
      <c r="C115" s="239"/>
      <c r="D115" s="240"/>
      <c r="E115" s="239"/>
      <c r="F115" s="238"/>
      <c r="G115" s="238"/>
      <c r="H115" s="238"/>
      <c r="I115" s="238"/>
      <c r="J115" s="239"/>
      <c r="K115" s="239"/>
      <c r="L115" s="239"/>
      <c r="M115" s="239"/>
      <c r="N115" s="239"/>
      <c r="O115" s="239"/>
      <c r="P115" s="239"/>
      <c r="Q115" s="239"/>
      <c r="R115" s="239"/>
      <c r="S115" s="239"/>
    </row>
    <row r="116" spans="1:19" s="241" customFormat="1">
      <c r="A116" s="238"/>
      <c r="B116" s="238"/>
      <c r="C116" s="239"/>
      <c r="D116" s="240"/>
      <c r="E116" s="239"/>
      <c r="F116" s="238"/>
      <c r="G116" s="238"/>
      <c r="H116" s="238"/>
      <c r="I116" s="238"/>
      <c r="J116" s="239"/>
      <c r="K116" s="239"/>
      <c r="L116" s="239"/>
      <c r="M116" s="239"/>
      <c r="N116" s="239"/>
      <c r="O116" s="239"/>
      <c r="P116" s="239"/>
      <c r="Q116" s="239"/>
      <c r="R116" s="239"/>
      <c r="S116" s="239"/>
    </row>
    <row r="117" spans="1:19" s="241" customFormat="1">
      <c r="A117" s="238"/>
      <c r="B117" s="238"/>
      <c r="C117" s="239"/>
      <c r="D117" s="240"/>
      <c r="E117" s="239"/>
      <c r="F117" s="238"/>
      <c r="G117" s="238"/>
      <c r="H117" s="238"/>
      <c r="I117" s="238"/>
      <c r="J117" s="239"/>
      <c r="K117" s="239"/>
      <c r="L117" s="239"/>
      <c r="M117" s="239"/>
      <c r="N117" s="239"/>
      <c r="O117" s="239"/>
      <c r="P117" s="239"/>
      <c r="Q117" s="239"/>
      <c r="R117" s="239"/>
      <c r="S117" s="239"/>
    </row>
    <row r="118" spans="1:19" s="241" customFormat="1">
      <c r="A118" s="238"/>
      <c r="B118" s="238"/>
      <c r="C118" s="239"/>
      <c r="D118" s="240"/>
      <c r="E118" s="239"/>
      <c r="F118" s="238"/>
      <c r="G118" s="238"/>
      <c r="H118" s="238"/>
      <c r="I118" s="238"/>
      <c r="J118" s="239"/>
      <c r="K118" s="239"/>
      <c r="L118" s="239"/>
      <c r="M118" s="239"/>
      <c r="N118" s="239"/>
      <c r="O118" s="239"/>
      <c r="P118" s="239"/>
      <c r="Q118" s="239"/>
      <c r="R118" s="239"/>
      <c r="S118" s="239"/>
    </row>
    <row r="119" spans="1:19" s="241" customFormat="1">
      <c r="A119" s="238"/>
      <c r="B119" s="238"/>
      <c r="C119" s="239"/>
      <c r="D119" s="240"/>
      <c r="E119" s="239"/>
      <c r="F119" s="238"/>
      <c r="G119" s="238"/>
      <c r="H119" s="238"/>
      <c r="I119" s="238"/>
      <c r="J119" s="239"/>
      <c r="K119" s="239"/>
      <c r="L119" s="239"/>
      <c r="M119" s="239"/>
      <c r="N119" s="239"/>
      <c r="O119" s="239"/>
      <c r="P119" s="239"/>
      <c r="Q119" s="239"/>
      <c r="R119" s="239"/>
      <c r="S119" s="239"/>
    </row>
    <row r="120" spans="1:19" s="241" customFormat="1">
      <c r="A120" s="238"/>
      <c r="B120" s="238"/>
      <c r="C120" s="239"/>
      <c r="D120" s="240"/>
      <c r="E120" s="239"/>
      <c r="F120" s="238"/>
      <c r="G120" s="238"/>
      <c r="H120" s="238"/>
      <c r="I120" s="238"/>
      <c r="J120" s="239"/>
      <c r="K120" s="239"/>
      <c r="L120" s="239"/>
      <c r="M120" s="239"/>
      <c r="N120" s="239"/>
      <c r="O120" s="239"/>
      <c r="P120" s="239"/>
      <c r="Q120" s="239"/>
      <c r="R120" s="239"/>
      <c r="S120" s="239"/>
    </row>
    <row r="121" spans="1:19" s="241" customFormat="1">
      <c r="A121" s="238"/>
      <c r="B121" s="238"/>
      <c r="C121" s="239"/>
      <c r="D121" s="240"/>
      <c r="E121" s="239"/>
      <c r="F121" s="238"/>
      <c r="G121" s="238"/>
      <c r="H121" s="238"/>
      <c r="I121" s="238"/>
      <c r="J121" s="239"/>
      <c r="K121" s="239"/>
      <c r="L121" s="239"/>
      <c r="M121" s="239"/>
      <c r="N121" s="239"/>
      <c r="O121" s="239"/>
      <c r="P121" s="239"/>
      <c r="Q121" s="239"/>
      <c r="R121" s="239"/>
      <c r="S121" s="239"/>
    </row>
    <row r="122" spans="1:19" s="241" customFormat="1">
      <c r="A122" s="238"/>
      <c r="B122" s="238"/>
      <c r="C122" s="239"/>
      <c r="D122" s="240"/>
      <c r="E122" s="239"/>
      <c r="F122" s="238"/>
      <c r="G122" s="238"/>
      <c r="H122" s="238"/>
      <c r="I122" s="238"/>
      <c r="J122" s="239"/>
      <c r="K122" s="239"/>
      <c r="L122" s="239"/>
      <c r="M122" s="239"/>
      <c r="N122" s="239"/>
      <c r="O122" s="239"/>
      <c r="P122" s="239"/>
      <c r="Q122" s="239"/>
      <c r="R122" s="239"/>
      <c r="S122" s="239"/>
    </row>
    <row r="123" spans="1:19" s="241" customFormat="1">
      <c r="A123" s="238"/>
      <c r="B123" s="238"/>
      <c r="C123" s="239"/>
      <c r="D123" s="240"/>
      <c r="E123" s="239"/>
      <c r="F123" s="238"/>
      <c r="G123" s="238"/>
      <c r="H123" s="238"/>
      <c r="I123" s="238"/>
      <c r="J123" s="239"/>
      <c r="K123" s="239"/>
      <c r="L123" s="239"/>
      <c r="M123" s="239"/>
      <c r="N123" s="239"/>
      <c r="O123" s="239"/>
      <c r="P123" s="239"/>
      <c r="Q123" s="239"/>
      <c r="R123" s="239"/>
      <c r="S123" s="239"/>
    </row>
    <row r="124" spans="1:19" s="241" customFormat="1">
      <c r="A124" s="238"/>
      <c r="B124" s="238"/>
      <c r="C124" s="239"/>
      <c r="D124" s="240"/>
      <c r="E124" s="239"/>
      <c r="F124" s="238"/>
      <c r="G124" s="238"/>
      <c r="H124" s="238"/>
      <c r="I124" s="238"/>
      <c r="J124" s="239"/>
      <c r="K124" s="239"/>
      <c r="L124" s="239"/>
      <c r="M124" s="239"/>
      <c r="N124" s="239"/>
      <c r="O124" s="239"/>
      <c r="P124" s="239"/>
      <c r="Q124" s="239"/>
      <c r="R124" s="239"/>
      <c r="S124" s="239"/>
    </row>
    <row r="125" spans="1:19" s="241" customFormat="1">
      <c r="A125" s="238"/>
      <c r="B125" s="238"/>
      <c r="C125" s="239"/>
      <c r="D125" s="240"/>
      <c r="E125" s="239"/>
      <c r="F125" s="238"/>
      <c r="G125" s="238"/>
      <c r="H125" s="238"/>
      <c r="I125" s="238"/>
      <c r="J125" s="239"/>
      <c r="K125" s="239"/>
      <c r="L125" s="239"/>
      <c r="M125" s="239"/>
      <c r="N125" s="239"/>
      <c r="O125" s="239"/>
      <c r="P125" s="239"/>
      <c r="Q125" s="239"/>
      <c r="R125" s="239"/>
      <c r="S125" s="239"/>
    </row>
    <row r="126" spans="1:19" s="241" customFormat="1">
      <c r="A126" s="238"/>
      <c r="B126" s="238"/>
      <c r="C126" s="239"/>
      <c r="D126" s="240"/>
      <c r="E126" s="239"/>
      <c r="F126" s="238"/>
      <c r="G126" s="238"/>
      <c r="H126" s="238"/>
      <c r="I126" s="238"/>
      <c r="J126" s="239"/>
      <c r="K126" s="239"/>
      <c r="L126" s="239"/>
      <c r="M126" s="239"/>
      <c r="N126" s="239"/>
      <c r="O126" s="239"/>
      <c r="P126" s="239"/>
      <c r="Q126" s="239"/>
      <c r="R126" s="239"/>
      <c r="S126" s="239"/>
    </row>
    <row r="127" spans="1:19" s="241" customFormat="1">
      <c r="A127" s="238"/>
      <c r="B127" s="238"/>
      <c r="C127" s="239"/>
      <c r="D127" s="240"/>
      <c r="E127" s="239"/>
      <c r="F127" s="238"/>
      <c r="G127" s="238"/>
      <c r="H127" s="238"/>
      <c r="I127" s="238"/>
      <c r="J127" s="239"/>
      <c r="K127" s="239"/>
      <c r="L127" s="239"/>
      <c r="M127" s="239"/>
      <c r="N127" s="239"/>
      <c r="O127" s="239"/>
      <c r="P127" s="239"/>
      <c r="Q127" s="239"/>
      <c r="R127" s="239"/>
      <c r="S127" s="239"/>
    </row>
    <row r="128" spans="1:19" s="241" customFormat="1">
      <c r="A128" s="238"/>
      <c r="B128" s="238"/>
      <c r="C128" s="239"/>
      <c r="D128" s="240"/>
      <c r="E128" s="239"/>
      <c r="F128" s="238"/>
      <c r="G128" s="238"/>
      <c r="H128" s="238"/>
      <c r="I128" s="238"/>
      <c r="J128" s="239"/>
      <c r="K128" s="239"/>
      <c r="L128" s="239"/>
      <c r="M128" s="239"/>
      <c r="N128" s="239"/>
      <c r="O128" s="239"/>
      <c r="P128" s="239"/>
      <c r="Q128" s="239"/>
      <c r="R128" s="239"/>
      <c r="S128" s="239"/>
    </row>
    <row r="129" spans="1:19" s="241" customFormat="1">
      <c r="A129" s="238"/>
      <c r="B129" s="238"/>
      <c r="C129" s="239"/>
      <c r="D129" s="240"/>
      <c r="E129" s="239"/>
      <c r="F129" s="238"/>
      <c r="G129" s="238"/>
      <c r="H129" s="238"/>
      <c r="I129" s="238"/>
      <c r="J129" s="239"/>
      <c r="K129" s="239"/>
      <c r="L129" s="239"/>
      <c r="M129" s="239"/>
      <c r="N129" s="239"/>
      <c r="O129" s="239"/>
      <c r="P129" s="239"/>
      <c r="Q129" s="239"/>
      <c r="R129" s="239"/>
      <c r="S129" s="239"/>
    </row>
    <row r="130" spans="1:19" s="241" customFormat="1">
      <c r="A130" s="238"/>
      <c r="B130" s="238"/>
      <c r="C130" s="239"/>
      <c r="D130" s="240"/>
      <c r="E130" s="239"/>
      <c r="F130" s="238"/>
      <c r="G130" s="238"/>
      <c r="H130" s="238"/>
      <c r="I130" s="238"/>
      <c r="J130" s="239"/>
      <c r="K130" s="239"/>
      <c r="L130" s="239"/>
      <c r="M130" s="239"/>
      <c r="N130" s="239"/>
      <c r="O130" s="239"/>
      <c r="P130" s="239"/>
      <c r="Q130" s="239"/>
      <c r="R130" s="239"/>
      <c r="S130" s="239"/>
    </row>
    <row r="131" spans="1:19" s="241" customFormat="1">
      <c r="A131" s="238"/>
      <c r="B131" s="238"/>
      <c r="C131" s="239"/>
      <c r="D131" s="240"/>
      <c r="E131" s="239"/>
      <c r="F131" s="238"/>
      <c r="G131" s="238"/>
      <c r="H131" s="238"/>
      <c r="I131" s="238"/>
      <c r="J131" s="239"/>
      <c r="K131" s="239"/>
      <c r="L131" s="239"/>
      <c r="M131" s="239"/>
      <c r="N131" s="239"/>
      <c r="O131" s="239"/>
      <c r="P131" s="239"/>
      <c r="Q131" s="239"/>
      <c r="R131" s="239"/>
      <c r="S131" s="239"/>
    </row>
    <row r="132" spans="1:19" s="241" customFormat="1">
      <c r="A132" s="238"/>
      <c r="B132" s="238"/>
      <c r="C132" s="239"/>
      <c r="D132" s="240"/>
      <c r="E132" s="239"/>
      <c r="F132" s="238"/>
      <c r="G132" s="238"/>
      <c r="H132" s="238"/>
      <c r="I132" s="238"/>
      <c r="J132" s="239"/>
      <c r="K132" s="239"/>
      <c r="L132" s="239"/>
      <c r="M132" s="239"/>
      <c r="N132" s="239"/>
      <c r="O132" s="239"/>
      <c r="P132" s="239"/>
      <c r="Q132" s="239"/>
      <c r="R132" s="239"/>
      <c r="S132" s="239"/>
    </row>
    <row r="133" spans="1:19" s="241" customFormat="1">
      <c r="A133" s="238"/>
      <c r="B133" s="238"/>
      <c r="C133" s="239"/>
      <c r="D133" s="240"/>
      <c r="E133" s="239"/>
      <c r="F133" s="238"/>
      <c r="G133" s="238"/>
      <c r="H133" s="238"/>
      <c r="I133" s="238"/>
      <c r="J133" s="239"/>
      <c r="K133" s="239"/>
      <c r="L133" s="239"/>
      <c r="M133" s="239"/>
      <c r="N133" s="239"/>
      <c r="O133" s="239"/>
      <c r="P133" s="239"/>
      <c r="Q133" s="239"/>
      <c r="R133" s="239"/>
      <c r="S133" s="239"/>
    </row>
    <row r="134" spans="1:19" s="241" customFormat="1">
      <c r="A134" s="238"/>
      <c r="B134" s="238"/>
      <c r="C134" s="239"/>
      <c r="D134" s="240"/>
      <c r="E134" s="239"/>
      <c r="F134" s="238"/>
      <c r="G134" s="238"/>
      <c r="H134" s="238"/>
      <c r="I134" s="238"/>
      <c r="J134" s="239"/>
      <c r="K134" s="239"/>
      <c r="L134" s="239"/>
      <c r="M134" s="239"/>
      <c r="N134" s="239"/>
      <c r="O134" s="239"/>
      <c r="P134" s="239"/>
      <c r="Q134" s="239"/>
      <c r="R134" s="239"/>
      <c r="S134" s="239"/>
    </row>
    <row r="135" spans="1:19" s="241" customFormat="1">
      <c r="A135" s="238"/>
      <c r="B135" s="238"/>
      <c r="C135" s="239"/>
      <c r="D135" s="240"/>
      <c r="E135" s="239"/>
      <c r="F135" s="238"/>
      <c r="G135" s="238"/>
      <c r="H135" s="238"/>
      <c r="I135" s="238"/>
      <c r="J135" s="239"/>
      <c r="K135" s="239"/>
      <c r="L135" s="239"/>
      <c r="M135" s="239"/>
      <c r="N135" s="239"/>
      <c r="O135" s="239"/>
      <c r="P135" s="239"/>
      <c r="Q135" s="239"/>
      <c r="R135" s="239"/>
      <c r="S135" s="239"/>
    </row>
    <row r="136" spans="1:19" s="241" customFormat="1">
      <c r="A136" s="238"/>
      <c r="B136" s="238"/>
      <c r="C136" s="239"/>
      <c r="D136" s="240"/>
      <c r="E136" s="239"/>
      <c r="F136" s="238"/>
      <c r="G136" s="238"/>
      <c r="H136" s="238"/>
      <c r="I136" s="238"/>
      <c r="J136" s="239"/>
      <c r="K136" s="239"/>
      <c r="L136" s="239"/>
      <c r="M136" s="239"/>
      <c r="N136" s="239"/>
      <c r="O136" s="239"/>
      <c r="P136" s="239"/>
      <c r="Q136" s="239"/>
      <c r="R136" s="239"/>
      <c r="S136" s="239"/>
    </row>
    <row r="137" spans="1:19" s="241" customFormat="1">
      <c r="A137" s="238"/>
      <c r="B137" s="238"/>
      <c r="C137" s="239"/>
      <c r="D137" s="240"/>
      <c r="E137" s="239"/>
      <c r="F137" s="238"/>
      <c r="G137" s="238"/>
      <c r="H137" s="238"/>
      <c r="I137" s="238"/>
      <c r="J137" s="239"/>
      <c r="K137" s="239"/>
      <c r="L137" s="239"/>
      <c r="M137" s="239"/>
      <c r="N137" s="239"/>
      <c r="O137" s="239"/>
      <c r="P137" s="239"/>
      <c r="Q137" s="239"/>
      <c r="R137" s="239"/>
      <c r="S137" s="239"/>
    </row>
    <row r="138" spans="1:19" s="241" customFormat="1">
      <c r="A138" s="238"/>
      <c r="B138" s="238"/>
      <c r="C138" s="239"/>
      <c r="D138" s="240"/>
      <c r="E138" s="239"/>
      <c r="F138" s="238"/>
      <c r="G138" s="238"/>
      <c r="H138" s="238"/>
      <c r="I138" s="238"/>
      <c r="J138" s="239"/>
      <c r="K138" s="239"/>
      <c r="L138" s="239"/>
      <c r="M138" s="239"/>
      <c r="N138" s="239"/>
      <c r="O138" s="239"/>
      <c r="P138" s="239"/>
      <c r="Q138" s="239"/>
      <c r="R138" s="239"/>
      <c r="S138" s="239"/>
    </row>
    <row r="139" spans="1:19" s="241" customFormat="1">
      <c r="A139" s="238"/>
      <c r="B139" s="238"/>
      <c r="C139" s="239"/>
      <c r="D139" s="240"/>
      <c r="E139" s="239"/>
      <c r="F139" s="238"/>
      <c r="G139" s="238"/>
      <c r="H139" s="238"/>
      <c r="I139" s="238"/>
      <c r="J139" s="239"/>
      <c r="K139" s="239"/>
      <c r="L139" s="239"/>
      <c r="M139" s="239"/>
      <c r="N139" s="239"/>
      <c r="O139" s="239"/>
      <c r="P139" s="239"/>
      <c r="Q139" s="239"/>
      <c r="R139" s="239"/>
      <c r="S139" s="239"/>
    </row>
    <row r="140" spans="1:19" s="241" customFormat="1">
      <c r="A140" s="238"/>
      <c r="B140" s="238"/>
      <c r="C140" s="239"/>
      <c r="D140" s="240"/>
      <c r="E140" s="239"/>
      <c r="F140" s="238"/>
      <c r="G140" s="238"/>
      <c r="H140" s="238"/>
      <c r="I140" s="238"/>
      <c r="J140" s="239"/>
      <c r="K140" s="239"/>
      <c r="L140" s="239"/>
      <c r="M140" s="239"/>
      <c r="N140" s="239"/>
      <c r="O140" s="239"/>
      <c r="P140" s="239"/>
      <c r="Q140" s="239"/>
      <c r="R140" s="239"/>
      <c r="S140" s="239"/>
    </row>
    <row r="141" spans="1:19" s="241" customFormat="1">
      <c r="A141" s="238"/>
      <c r="B141" s="238"/>
      <c r="C141" s="239"/>
      <c r="D141" s="240"/>
      <c r="E141" s="239"/>
      <c r="F141" s="238"/>
      <c r="G141" s="238"/>
      <c r="H141" s="238"/>
      <c r="I141" s="238"/>
      <c r="J141" s="239"/>
      <c r="K141" s="239"/>
      <c r="L141" s="239"/>
      <c r="M141" s="239"/>
      <c r="N141" s="239"/>
      <c r="O141" s="239"/>
      <c r="P141" s="239"/>
      <c r="Q141" s="239"/>
      <c r="R141" s="239"/>
      <c r="S141" s="239"/>
    </row>
    <row r="142" spans="1:19" s="241" customFormat="1">
      <c r="A142" s="238"/>
      <c r="B142" s="238"/>
      <c r="C142" s="239"/>
      <c r="D142" s="240"/>
      <c r="E142" s="239"/>
      <c r="F142" s="238"/>
      <c r="G142" s="238"/>
      <c r="H142" s="238"/>
      <c r="I142" s="238"/>
      <c r="J142" s="239"/>
      <c r="K142" s="239"/>
      <c r="L142" s="239"/>
      <c r="M142" s="239"/>
      <c r="N142" s="239"/>
      <c r="O142" s="239"/>
      <c r="P142" s="239"/>
      <c r="Q142" s="239"/>
      <c r="R142" s="239"/>
      <c r="S142" s="239"/>
    </row>
    <row r="143" spans="1:19" s="241" customFormat="1">
      <c r="A143" s="238"/>
      <c r="B143" s="238"/>
      <c r="C143" s="239"/>
      <c r="D143" s="240"/>
      <c r="E143" s="239"/>
      <c r="F143" s="238"/>
      <c r="G143" s="238"/>
      <c r="H143" s="238"/>
      <c r="I143" s="238"/>
      <c r="J143" s="239"/>
      <c r="K143" s="239"/>
      <c r="L143" s="239"/>
      <c r="M143" s="239"/>
      <c r="N143" s="239"/>
      <c r="O143" s="239"/>
      <c r="P143" s="239"/>
      <c r="Q143" s="239"/>
      <c r="R143" s="239"/>
      <c r="S143" s="239"/>
    </row>
    <row r="144" spans="1:19" s="241" customFormat="1">
      <c r="A144" s="238"/>
      <c r="B144" s="238"/>
      <c r="C144" s="239"/>
      <c r="D144" s="240"/>
      <c r="E144" s="239"/>
      <c r="F144" s="238"/>
      <c r="G144" s="238"/>
      <c r="H144" s="238"/>
      <c r="I144" s="238"/>
      <c r="J144" s="239"/>
      <c r="K144" s="239"/>
      <c r="L144" s="239"/>
      <c r="M144" s="239"/>
      <c r="N144" s="239"/>
      <c r="O144" s="239"/>
      <c r="P144" s="239"/>
      <c r="Q144" s="239"/>
      <c r="R144" s="239"/>
      <c r="S144" s="239"/>
    </row>
    <row r="145" spans="1:19" s="241" customFormat="1">
      <c r="A145" s="238"/>
      <c r="B145" s="238"/>
      <c r="C145" s="239"/>
      <c r="D145" s="240"/>
      <c r="E145" s="239"/>
      <c r="F145" s="238"/>
      <c r="G145" s="238"/>
      <c r="H145" s="238"/>
      <c r="I145" s="238"/>
      <c r="J145" s="239"/>
      <c r="K145" s="239"/>
      <c r="L145" s="239"/>
      <c r="M145" s="239"/>
      <c r="N145" s="239"/>
      <c r="O145" s="239"/>
      <c r="P145" s="239"/>
      <c r="Q145" s="239"/>
      <c r="R145" s="239"/>
      <c r="S145" s="239"/>
    </row>
    <row r="146" spans="1:19" s="241" customFormat="1">
      <c r="A146" s="238"/>
      <c r="B146" s="238"/>
      <c r="C146" s="239"/>
      <c r="D146" s="240"/>
      <c r="E146" s="239"/>
      <c r="F146" s="238"/>
      <c r="G146" s="238"/>
      <c r="H146" s="238"/>
      <c r="I146" s="238"/>
      <c r="J146" s="239"/>
      <c r="K146" s="239"/>
      <c r="L146" s="239"/>
      <c r="M146" s="239"/>
      <c r="N146" s="239"/>
      <c r="O146" s="239"/>
      <c r="P146" s="239"/>
      <c r="Q146" s="239"/>
      <c r="R146" s="239"/>
      <c r="S146" s="239"/>
    </row>
    <row r="147" spans="1:19" s="241" customFormat="1">
      <c r="A147" s="238"/>
      <c r="B147" s="238"/>
      <c r="C147" s="239"/>
      <c r="D147" s="240"/>
      <c r="E147" s="239"/>
      <c r="F147" s="238"/>
      <c r="G147" s="238"/>
      <c r="H147" s="238"/>
      <c r="I147" s="238"/>
      <c r="J147" s="239"/>
      <c r="K147" s="239"/>
      <c r="L147" s="239"/>
      <c r="M147" s="239"/>
      <c r="N147" s="239"/>
      <c r="O147" s="239"/>
      <c r="P147" s="239"/>
      <c r="Q147" s="239"/>
      <c r="R147" s="239"/>
      <c r="S147" s="239"/>
    </row>
    <row r="148" spans="1:19" s="241" customFormat="1">
      <c r="A148" s="238"/>
      <c r="B148" s="238"/>
      <c r="C148" s="239"/>
      <c r="D148" s="240"/>
      <c r="E148" s="239"/>
      <c r="F148" s="238"/>
      <c r="G148" s="238"/>
      <c r="H148" s="238"/>
      <c r="I148" s="238"/>
      <c r="J148" s="239"/>
      <c r="K148" s="239"/>
      <c r="L148" s="239"/>
      <c r="M148" s="239"/>
      <c r="N148" s="239"/>
      <c r="O148" s="239"/>
      <c r="P148" s="239"/>
      <c r="Q148" s="239"/>
      <c r="R148" s="239"/>
      <c r="S148" s="239"/>
    </row>
    <row r="149" spans="1:19" s="241" customFormat="1">
      <c r="A149" s="238"/>
      <c r="B149" s="238"/>
      <c r="C149" s="239"/>
      <c r="D149" s="240"/>
      <c r="E149" s="239"/>
      <c r="F149" s="238"/>
      <c r="G149" s="238"/>
      <c r="H149" s="238"/>
      <c r="I149" s="238"/>
      <c r="J149" s="239"/>
      <c r="K149" s="239"/>
      <c r="L149" s="239"/>
      <c r="M149" s="239"/>
      <c r="N149" s="239"/>
      <c r="O149" s="239"/>
      <c r="P149" s="239"/>
      <c r="Q149" s="239"/>
      <c r="R149" s="239"/>
      <c r="S149" s="239"/>
    </row>
    <row r="150" spans="1:19" s="241" customFormat="1">
      <c r="A150" s="238"/>
      <c r="B150" s="238"/>
      <c r="C150" s="239"/>
      <c r="D150" s="240"/>
      <c r="E150" s="239"/>
      <c r="F150" s="238"/>
      <c r="G150" s="238"/>
      <c r="H150" s="238"/>
      <c r="I150" s="238"/>
      <c r="J150" s="239"/>
      <c r="K150" s="239"/>
      <c r="L150" s="239"/>
      <c r="M150" s="239"/>
      <c r="N150" s="239"/>
      <c r="O150" s="239"/>
      <c r="P150" s="239"/>
      <c r="Q150" s="239"/>
      <c r="R150" s="239"/>
      <c r="S150" s="239"/>
    </row>
    <row r="151" spans="1:19" s="241" customFormat="1">
      <c r="A151" s="238"/>
      <c r="B151" s="238"/>
      <c r="C151" s="239"/>
      <c r="D151" s="240"/>
      <c r="E151" s="239"/>
      <c r="F151" s="238"/>
      <c r="G151" s="238"/>
      <c r="H151" s="238"/>
      <c r="I151" s="238"/>
      <c r="J151" s="239"/>
      <c r="K151" s="239"/>
      <c r="L151" s="239"/>
      <c r="M151" s="239"/>
      <c r="N151" s="239"/>
      <c r="O151" s="239"/>
      <c r="P151" s="239"/>
      <c r="Q151" s="239"/>
      <c r="R151" s="239"/>
      <c r="S151" s="239"/>
    </row>
    <row r="152" spans="1:19" s="241" customFormat="1">
      <c r="A152" s="238"/>
      <c r="B152" s="238"/>
      <c r="C152" s="239"/>
      <c r="D152" s="240"/>
      <c r="E152" s="239"/>
      <c r="F152" s="238"/>
      <c r="G152" s="238"/>
      <c r="H152" s="238"/>
      <c r="I152" s="238"/>
      <c r="J152" s="239"/>
      <c r="K152" s="239"/>
      <c r="L152" s="239"/>
      <c r="M152" s="239"/>
      <c r="N152" s="239"/>
      <c r="O152" s="239"/>
      <c r="P152" s="239"/>
      <c r="Q152" s="239"/>
      <c r="R152" s="239"/>
      <c r="S152" s="239"/>
    </row>
    <row r="153" spans="1:19" s="241" customFormat="1">
      <c r="A153" s="238"/>
      <c r="B153" s="238"/>
      <c r="C153" s="239"/>
      <c r="D153" s="240"/>
      <c r="E153" s="239"/>
      <c r="F153" s="238"/>
      <c r="G153" s="238"/>
      <c r="H153" s="238"/>
      <c r="I153" s="238"/>
      <c r="J153" s="239"/>
      <c r="K153" s="239"/>
      <c r="L153" s="239"/>
      <c r="M153" s="239"/>
      <c r="N153" s="239"/>
      <c r="O153" s="239"/>
      <c r="P153" s="239"/>
      <c r="Q153" s="239"/>
      <c r="R153" s="239"/>
      <c r="S153" s="239"/>
    </row>
    <row r="154" spans="1:19" s="241" customFormat="1">
      <c r="A154" s="238"/>
      <c r="B154" s="238"/>
      <c r="C154" s="239"/>
      <c r="D154" s="240"/>
      <c r="E154" s="239"/>
      <c r="F154" s="238"/>
      <c r="G154" s="238"/>
      <c r="H154" s="238"/>
      <c r="I154" s="238"/>
      <c r="J154" s="239"/>
      <c r="K154" s="239"/>
      <c r="L154" s="239"/>
      <c r="M154" s="239"/>
      <c r="N154" s="239"/>
      <c r="O154" s="239"/>
      <c r="P154" s="239"/>
      <c r="Q154" s="239"/>
      <c r="R154" s="239"/>
      <c r="S154" s="239"/>
    </row>
    <row r="155" spans="1:19" s="241" customFormat="1">
      <c r="A155" s="238"/>
      <c r="B155" s="238"/>
      <c r="C155" s="239"/>
      <c r="D155" s="240"/>
      <c r="E155" s="239"/>
      <c r="F155" s="238"/>
      <c r="G155" s="238"/>
      <c r="H155" s="238"/>
      <c r="I155" s="238"/>
      <c r="J155" s="239"/>
      <c r="K155" s="239"/>
      <c r="L155" s="239"/>
      <c r="M155" s="239"/>
      <c r="N155" s="239"/>
      <c r="O155" s="239"/>
      <c r="P155" s="239"/>
      <c r="Q155" s="239"/>
      <c r="R155" s="239"/>
      <c r="S155" s="239"/>
    </row>
    <row r="156" spans="1:19" s="241" customFormat="1">
      <c r="A156" s="238"/>
      <c r="B156" s="238"/>
      <c r="C156" s="239"/>
      <c r="D156" s="240"/>
      <c r="E156" s="239"/>
      <c r="F156" s="238"/>
      <c r="G156" s="238"/>
      <c r="H156" s="238"/>
      <c r="I156" s="238"/>
      <c r="J156" s="239"/>
      <c r="K156" s="239"/>
      <c r="L156" s="239"/>
      <c r="M156" s="239"/>
      <c r="N156" s="239"/>
      <c r="O156" s="239"/>
      <c r="P156" s="239"/>
      <c r="Q156" s="239"/>
      <c r="R156" s="239"/>
      <c r="S156" s="239"/>
    </row>
    <row r="157" spans="1:19" s="241" customFormat="1">
      <c r="A157" s="238"/>
      <c r="B157" s="238"/>
      <c r="C157" s="239"/>
      <c r="D157" s="240"/>
      <c r="E157" s="239"/>
      <c r="F157" s="238"/>
      <c r="G157" s="238"/>
      <c r="H157" s="238"/>
      <c r="I157" s="238"/>
      <c r="J157" s="239"/>
      <c r="K157" s="239"/>
      <c r="L157" s="239"/>
      <c r="M157" s="239"/>
      <c r="N157" s="239"/>
      <c r="O157" s="239"/>
      <c r="P157" s="239"/>
      <c r="Q157" s="239"/>
      <c r="R157" s="239"/>
      <c r="S157" s="239"/>
    </row>
    <row r="158" spans="1:19" s="241" customFormat="1">
      <c r="A158" s="238"/>
      <c r="B158" s="238"/>
      <c r="C158" s="239"/>
      <c r="D158" s="240"/>
      <c r="E158" s="239"/>
      <c r="F158" s="238"/>
      <c r="G158" s="238"/>
      <c r="H158" s="238"/>
      <c r="I158" s="238"/>
      <c r="J158" s="239"/>
      <c r="K158" s="239"/>
      <c r="L158" s="239"/>
      <c r="M158" s="239"/>
      <c r="N158" s="239"/>
      <c r="O158" s="239"/>
      <c r="P158" s="239"/>
      <c r="Q158" s="239"/>
      <c r="R158" s="239"/>
      <c r="S158" s="239"/>
    </row>
    <row r="159" spans="1:19" s="241" customFormat="1">
      <c r="A159" s="238"/>
      <c r="B159" s="238"/>
      <c r="C159" s="239"/>
      <c r="D159" s="240"/>
      <c r="E159" s="239"/>
      <c r="F159" s="238"/>
      <c r="G159" s="238"/>
      <c r="H159" s="238"/>
      <c r="I159" s="238"/>
      <c r="J159" s="239"/>
      <c r="K159" s="239"/>
      <c r="L159" s="239"/>
      <c r="M159" s="239"/>
      <c r="N159" s="239"/>
      <c r="O159" s="239"/>
      <c r="P159" s="239"/>
      <c r="Q159" s="239"/>
      <c r="R159" s="239"/>
      <c r="S159" s="239"/>
    </row>
    <row r="160" spans="1:19" s="241" customFormat="1">
      <c r="A160" s="238"/>
      <c r="B160" s="238"/>
      <c r="C160" s="239"/>
      <c r="D160" s="240"/>
      <c r="E160" s="239"/>
      <c r="F160" s="238"/>
      <c r="G160" s="238"/>
      <c r="H160" s="238"/>
      <c r="I160" s="238"/>
      <c r="J160" s="239"/>
      <c r="K160" s="239"/>
      <c r="L160" s="239"/>
      <c r="M160" s="239"/>
      <c r="N160" s="239"/>
      <c r="O160" s="239"/>
      <c r="P160" s="239"/>
      <c r="Q160" s="239"/>
      <c r="R160" s="239"/>
      <c r="S160" s="239"/>
    </row>
    <row r="161" spans="1:19" s="241" customFormat="1">
      <c r="A161" s="238"/>
      <c r="B161" s="238"/>
      <c r="C161" s="239"/>
      <c r="D161" s="240"/>
      <c r="E161" s="239"/>
      <c r="F161" s="238"/>
      <c r="G161" s="238"/>
      <c r="H161" s="238"/>
      <c r="I161" s="238"/>
      <c r="J161" s="239"/>
      <c r="K161" s="239"/>
      <c r="L161" s="239"/>
      <c r="M161" s="239"/>
      <c r="N161" s="239"/>
      <c r="O161" s="239"/>
      <c r="P161" s="239"/>
      <c r="Q161" s="239"/>
      <c r="R161" s="239"/>
      <c r="S161" s="239"/>
    </row>
    <row r="162" spans="1:19" s="241" customFormat="1">
      <c r="A162" s="238"/>
      <c r="B162" s="238"/>
      <c r="C162" s="239"/>
      <c r="D162" s="240"/>
      <c r="E162" s="239"/>
      <c r="F162" s="238"/>
      <c r="G162" s="238"/>
      <c r="H162" s="238"/>
      <c r="I162" s="238"/>
      <c r="J162" s="239"/>
      <c r="K162" s="239"/>
      <c r="L162" s="239"/>
      <c r="M162" s="239"/>
      <c r="N162" s="239"/>
      <c r="O162" s="239"/>
      <c r="P162" s="239"/>
      <c r="Q162" s="239"/>
      <c r="R162" s="239"/>
      <c r="S162" s="239"/>
    </row>
    <row r="163" spans="1:19" s="241" customFormat="1">
      <c r="A163" s="238"/>
      <c r="B163" s="238"/>
      <c r="C163" s="239"/>
      <c r="D163" s="240"/>
      <c r="E163" s="239"/>
      <c r="F163" s="238"/>
      <c r="G163" s="238"/>
      <c r="H163" s="238"/>
      <c r="I163" s="238"/>
      <c r="J163" s="239"/>
      <c r="K163" s="239"/>
      <c r="L163" s="239"/>
      <c r="M163" s="239"/>
      <c r="N163" s="239"/>
      <c r="O163" s="239"/>
      <c r="P163" s="239"/>
      <c r="Q163" s="239"/>
      <c r="R163" s="239"/>
      <c r="S163" s="239"/>
    </row>
    <row r="164" spans="1:19" s="241" customFormat="1">
      <c r="A164" s="238"/>
      <c r="B164" s="238"/>
      <c r="C164" s="239"/>
      <c r="D164" s="240"/>
      <c r="E164" s="239"/>
      <c r="F164" s="238"/>
      <c r="G164" s="238"/>
      <c r="H164" s="238"/>
      <c r="I164" s="238"/>
      <c r="J164" s="239"/>
      <c r="K164" s="239"/>
      <c r="L164" s="239"/>
      <c r="M164" s="239"/>
      <c r="N164" s="239"/>
      <c r="O164" s="239"/>
      <c r="P164" s="239"/>
      <c r="Q164" s="239"/>
      <c r="R164" s="239"/>
      <c r="S164" s="239"/>
    </row>
    <row r="165" spans="1:19" s="241" customFormat="1">
      <c r="A165" s="238"/>
      <c r="B165" s="238"/>
      <c r="C165" s="239"/>
      <c r="D165" s="240"/>
      <c r="E165" s="239"/>
      <c r="F165" s="238"/>
      <c r="G165" s="238"/>
      <c r="H165" s="238"/>
      <c r="I165" s="238"/>
      <c r="J165" s="239"/>
      <c r="K165" s="239"/>
      <c r="L165" s="239"/>
      <c r="M165" s="239"/>
      <c r="N165" s="239"/>
      <c r="O165" s="239"/>
      <c r="P165" s="239"/>
      <c r="Q165" s="239"/>
      <c r="R165" s="239"/>
      <c r="S165" s="239"/>
    </row>
    <row r="166" spans="1:19" s="241" customFormat="1">
      <c r="A166" s="238"/>
      <c r="B166" s="238"/>
      <c r="C166" s="239"/>
      <c r="D166" s="240"/>
      <c r="E166" s="239"/>
      <c r="F166" s="238"/>
      <c r="G166" s="238"/>
      <c r="H166" s="238"/>
      <c r="I166" s="238"/>
      <c r="J166" s="239"/>
      <c r="K166" s="239"/>
      <c r="L166" s="239"/>
      <c r="M166" s="239"/>
      <c r="N166" s="239"/>
      <c r="O166" s="239"/>
      <c r="P166" s="239"/>
      <c r="Q166" s="239"/>
      <c r="R166" s="239"/>
      <c r="S166" s="239"/>
    </row>
    <row r="167" spans="1:19" s="241" customFormat="1">
      <c r="A167" s="238"/>
      <c r="B167" s="238"/>
      <c r="C167" s="239"/>
      <c r="D167" s="240"/>
      <c r="E167" s="239"/>
      <c r="F167" s="238"/>
      <c r="G167" s="238"/>
      <c r="H167" s="238"/>
      <c r="I167" s="238"/>
      <c r="J167" s="239"/>
      <c r="K167" s="239"/>
      <c r="L167" s="239"/>
      <c r="M167" s="239"/>
      <c r="N167" s="239"/>
      <c r="O167" s="239"/>
      <c r="P167" s="239"/>
      <c r="Q167" s="239"/>
      <c r="R167" s="239"/>
      <c r="S167" s="239"/>
    </row>
    <row r="168" spans="1:19" s="241" customFormat="1">
      <c r="A168" s="238"/>
      <c r="B168" s="238"/>
      <c r="C168" s="239"/>
      <c r="D168" s="240"/>
      <c r="E168" s="239"/>
      <c r="F168" s="238"/>
      <c r="G168" s="238"/>
      <c r="H168" s="238"/>
      <c r="I168" s="238"/>
      <c r="J168" s="239"/>
      <c r="K168" s="239"/>
      <c r="L168" s="239"/>
      <c r="M168" s="239"/>
      <c r="N168" s="239"/>
      <c r="O168" s="239"/>
      <c r="P168" s="239"/>
      <c r="Q168" s="239"/>
      <c r="R168" s="239"/>
      <c r="S168" s="239"/>
    </row>
    <row r="169" spans="1:19" s="241" customFormat="1">
      <c r="A169" s="238"/>
      <c r="B169" s="238"/>
      <c r="C169" s="239"/>
      <c r="D169" s="240"/>
      <c r="E169" s="239"/>
      <c r="F169" s="238"/>
      <c r="G169" s="238"/>
      <c r="H169" s="238"/>
      <c r="I169" s="238"/>
      <c r="J169" s="239"/>
      <c r="K169" s="239"/>
      <c r="L169" s="239"/>
      <c r="M169" s="239"/>
      <c r="N169" s="239"/>
      <c r="O169" s="239"/>
      <c r="P169" s="239"/>
      <c r="Q169" s="239"/>
      <c r="R169" s="239"/>
      <c r="S169" s="239"/>
    </row>
    <row r="170" spans="1:19" s="241" customFormat="1">
      <c r="A170" s="238"/>
      <c r="B170" s="238"/>
      <c r="C170" s="239"/>
      <c r="D170" s="240"/>
      <c r="E170" s="239"/>
      <c r="F170" s="238"/>
      <c r="G170" s="238"/>
      <c r="H170" s="238"/>
      <c r="I170" s="238"/>
      <c r="J170" s="239"/>
      <c r="K170" s="239"/>
      <c r="L170" s="239"/>
      <c r="M170" s="239"/>
      <c r="N170" s="239"/>
      <c r="O170" s="239"/>
      <c r="P170" s="239"/>
      <c r="Q170" s="239"/>
      <c r="R170" s="239"/>
      <c r="S170" s="239"/>
    </row>
    <row r="171" spans="1:19" s="241" customFormat="1">
      <c r="A171" s="238"/>
      <c r="B171" s="238"/>
      <c r="C171" s="239"/>
      <c r="D171" s="240"/>
      <c r="E171" s="239"/>
      <c r="F171" s="238"/>
      <c r="G171" s="238"/>
      <c r="H171" s="238"/>
      <c r="I171" s="238"/>
      <c r="J171" s="239"/>
      <c r="K171" s="239"/>
      <c r="L171" s="239"/>
      <c r="M171" s="239"/>
      <c r="N171" s="239"/>
      <c r="O171" s="239"/>
      <c r="P171" s="239"/>
      <c r="Q171" s="239"/>
      <c r="R171" s="239"/>
      <c r="S171" s="239"/>
    </row>
    <row r="172" spans="1:19" s="241" customFormat="1">
      <c r="A172" s="238"/>
      <c r="B172" s="238"/>
      <c r="C172" s="239"/>
      <c r="D172" s="240"/>
      <c r="E172" s="239"/>
      <c r="F172" s="238"/>
      <c r="G172" s="238"/>
      <c r="H172" s="238"/>
      <c r="I172" s="238"/>
      <c r="J172" s="239"/>
      <c r="K172" s="239"/>
      <c r="L172" s="239"/>
      <c r="M172" s="239"/>
      <c r="N172" s="239"/>
      <c r="O172" s="239"/>
      <c r="P172" s="239"/>
      <c r="Q172" s="239"/>
      <c r="R172" s="239"/>
      <c r="S172" s="239"/>
    </row>
    <row r="173" spans="1:19" s="241" customFormat="1">
      <c r="A173" s="238"/>
      <c r="B173" s="238"/>
      <c r="C173" s="239"/>
      <c r="D173" s="240"/>
      <c r="E173" s="239"/>
      <c r="F173" s="238"/>
      <c r="G173" s="238"/>
      <c r="H173" s="238"/>
      <c r="I173" s="238"/>
      <c r="J173" s="239"/>
      <c r="K173" s="239"/>
      <c r="L173" s="239"/>
      <c r="M173" s="239"/>
      <c r="N173" s="239"/>
      <c r="O173" s="239"/>
      <c r="P173" s="239"/>
      <c r="Q173" s="239"/>
      <c r="R173" s="239"/>
      <c r="S173" s="239"/>
    </row>
    <row r="174" spans="1:19" s="241" customFormat="1">
      <c r="A174" s="238"/>
      <c r="B174" s="238"/>
      <c r="C174" s="239"/>
      <c r="D174" s="240"/>
      <c r="E174" s="239"/>
      <c r="F174" s="238"/>
      <c r="G174" s="238"/>
      <c r="H174" s="238"/>
      <c r="I174" s="238"/>
      <c r="J174" s="239"/>
      <c r="K174" s="239"/>
      <c r="L174" s="239"/>
      <c r="M174" s="239"/>
      <c r="N174" s="239"/>
      <c r="O174" s="239"/>
      <c r="P174" s="239"/>
      <c r="Q174" s="239"/>
      <c r="R174" s="239"/>
      <c r="S174" s="239"/>
    </row>
    <row r="175" spans="1:19" s="241" customFormat="1">
      <c r="A175" s="238"/>
      <c r="B175" s="238"/>
      <c r="C175" s="239"/>
      <c r="D175" s="240"/>
      <c r="E175" s="239"/>
      <c r="F175" s="238"/>
      <c r="G175" s="238"/>
      <c r="H175" s="238"/>
      <c r="I175" s="238"/>
      <c r="J175" s="239"/>
      <c r="K175" s="239"/>
      <c r="L175" s="239"/>
      <c r="M175" s="239"/>
      <c r="N175" s="239"/>
      <c r="O175" s="239"/>
      <c r="P175" s="239"/>
      <c r="Q175" s="239"/>
      <c r="R175" s="239"/>
      <c r="S175" s="239"/>
    </row>
    <row r="176" spans="1:19" s="241" customFormat="1">
      <c r="A176" s="238"/>
      <c r="B176" s="238"/>
      <c r="C176" s="239"/>
      <c r="D176" s="240"/>
      <c r="E176" s="239"/>
      <c r="F176" s="238"/>
      <c r="G176" s="238"/>
      <c r="H176" s="238"/>
      <c r="I176" s="238"/>
      <c r="J176" s="239"/>
      <c r="K176" s="239"/>
      <c r="L176" s="239"/>
      <c r="M176" s="239"/>
      <c r="N176" s="239"/>
      <c r="O176" s="239"/>
      <c r="P176" s="239"/>
      <c r="Q176" s="239"/>
      <c r="R176" s="239"/>
      <c r="S176" s="239"/>
    </row>
    <row r="177" spans="1:19" s="241" customFormat="1">
      <c r="A177" s="238"/>
      <c r="B177" s="238"/>
      <c r="C177" s="239"/>
      <c r="D177" s="240"/>
      <c r="E177" s="239"/>
      <c r="F177" s="238"/>
      <c r="G177" s="238"/>
      <c r="H177" s="238"/>
      <c r="I177" s="238"/>
      <c r="J177" s="239"/>
      <c r="K177" s="239"/>
      <c r="L177" s="239"/>
      <c r="M177" s="239"/>
      <c r="N177" s="239"/>
      <c r="O177" s="239"/>
      <c r="P177" s="239"/>
      <c r="Q177" s="239"/>
      <c r="R177" s="239"/>
      <c r="S177" s="239"/>
    </row>
    <row r="178" spans="1:19" s="241" customFormat="1">
      <c r="A178" s="238"/>
      <c r="B178" s="238"/>
      <c r="C178" s="239"/>
      <c r="D178" s="240"/>
      <c r="E178" s="239"/>
      <c r="F178" s="238"/>
      <c r="G178" s="238"/>
      <c r="H178" s="238"/>
      <c r="I178" s="238"/>
      <c r="J178" s="239"/>
      <c r="K178" s="239"/>
      <c r="L178" s="239"/>
      <c r="M178" s="239"/>
      <c r="N178" s="239"/>
      <c r="O178" s="239"/>
      <c r="P178" s="239"/>
      <c r="Q178" s="239"/>
      <c r="R178" s="239"/>
      <c r="S178" s="239"/>
    </row>
    <row r="179" spans="1:19" s="241" customFormat="1">
      <c r="A179" s="238"/>
      <c r="B179" s="238"/>
      <c r="C179" s="239"/>
      <c r="D179" s="240"/>
      <c r="E179" s="239"/>
      <c r="F179" s="238"/>
      <c r="G179" s="238"/>
      <c r="H179" s="238"/>
      <c r="I179" s="238"/>
      <c r="J179" s="239"/>
      <c r="K179" s="239"/>
      <c r="L179" s="239"/>
      <c r="M179" s="239"/>
      <c r="N179" s="239"/>
      <c r="O179" s="239"/>
      <c r="P179" s="239"/>
      <c r="Q179" s="239"/>
      <c r="R179" s="239"/>
      <c r="S179" s="239"/>
    </row>
    <row r="180" spans="1:19" s="241" customFormat="1">
      <c r="A180" s="238"/>
      <c r="B180" s="238"/>
      <c r="C180" s="239"/>
      <c r="D180" s="240"/>
      <c r="E180" s="239"/>
      <c r="F180" s="238"/>
      <c r="G180" s="238"/>
      <c r="H180" s="238"/>
      <c r="I180" s="238"/>
      <c r="J180" s="239"/>
      <c r="K180" s="239"/>
      <c r="L180" s="239"/>
      <c r="M180" s="239"/>
      <c r="N180" s="239"/>
      <c r="O180" s="239"/>
      <c r="P180" s="239"/>
      <c r="Q180" s="239"/>
      <c r="R180" s="239"/>
      <c r="S180" s="239"/>
    </row>
    <row r="181" spans="1:19" s="241" customFormat="1">
      <c r="A181" s="238"/>
      <c r="B181" s="238"/>
      <c r="C181" s="239"/>
      <c r="D181" s="240"/>
      <c r="E181" s="239"/>
      <c r="F181" s="238"/>
      <c r="G181" s="238"/>
      <c r="H181" s="238"/>
      <c r="I181" s="238"/>
      <c r="J181" s="239"/>
      <c r="K181" s="239"/>
      <c r="L181" s="239"/>
      <c r="M181" s="239"/>
      <c r="N181" s="239"/>
      <c r="O181" s="239"/>
      <c r="P181" s="239"/>
      <c r="Q181" s="239"/>
      <c r="R181" s="239"/>
      <c r="S181" s="239"/>
    </row>
    <row r="182" spans="1:19" s="241" customFormat="1">
      <c r="A182" s="238"/>
      <c r="B182" s="238"/>
      <c r="C182" s="239"/>
      <c r="D182" s="240"/>
      <c r="E182" s="239"/>
      <c r="F182" s="238"/>
      <c r="G182" s="238"/>
      <c r="H182" s="238"/>
      <c r="I182" s="238"/>
      <c r="J182" s="239"/>
      <c r="K182" s="239"/>
      <c r="L182" s="239"/>
      <c r="M182" s="239"/>
      <c r="N182" s="239"/>
      <c r="O182" s="239"/>
      <c r="P182" s="239"/>
      <c r="Q182" s="239"/>
      <c r="R182" s="239"/>
      <c r="S182" s="239"/>
    </row>
    <row r="183" spans="1:19" s="241" customFormat="1">
      <c r="A183" s="238"/>
      <c r="B183" s="238"/>
      <c r="C183" s="239"/>
      <c r="D183" s="240"/>
      <c r="E183" s="239"/>
      <c r="F183" s="238"/>
      <c r="G183" s="238"/>
      <c r="H183" s="238"/>
      <c r="I183" s="238"/>
      <c r="J183" s="239"/>
      <c r="K183" s="239"/>
      <c r="L183" s="239"/>
      <c r="M183" s="239"/>
      <c r="N183" s="239"/>
      <c r="O183" s="239"/>
      <c r="P183" s="239"/>
      <c r="Q183" s="239"/>
      <c r="R183" s="239"/>
      <c r="S183" s="239"/>
    </row>
    <row r="184" spans="1:19" s="241" customFormat="1">
      <c r="A184" s="238"/>
      <c r="B184" s="238"/>
      <c r="C184" s="239"/>
      <c r="D184" s="240"/>
      <c r="E184" s="239"/>
      <c r="F184" s="238"/>
      <c r="G184" s="238"/>
      <c r="H184" s="238"/>
      <c r="I184" s="238"/>
      <c r="J184" s="239"/>
      <c r="K184" s="239"/>
      <c r="L184" s="239"/>
      <c r="M184" s="239"/>
      <c r="N184" s="239"/>
      <c r="O184" s="239"/>
      <c r="P184" s="239"/>
      <c r="Q184" s="239"/>
      <c r="R184" s="239"/>
      <c r="S184" s="239"/>
    </row>
    <row r="185" spans="1:19" s="241" customFormat="1">
      <c r="A185" s="238"/>
      <c r="B185" s="238"/>
      <c r="C185" s="239"/>
      <c r="D185" s="240"/>
      <c r="E185" s="239"/>
      <c r="F185" s="238"/>
      <c r="G185" s="238"/>
      <c r="H185" s="238"/>
      <c r="I185" s="238"/>
      <c r="J185" s="239"/>
      <c r="K185" s="239"/>
      <c r="L185" s="239"/>
      <c r="M185" s="239"/>
      <c r="N185" s="239"/>
      <c r="O185" s="239"/>
      <c r="P185" s="239"/>
      <c r="Q185" s="239"/>
      <c r="R185" s="239"/>
      <c r="S185" s="239"/>
    </row>
    <row r="186" spans="1:19" s="241" customFormat="1">
      <c r="A186" s="238"/>
      <c r="B186" s="238"/>
      <c r="C186" s="239"/>
      <c r="D186" s="240"/>
      <c r="E186" s="239"/>
      <c r="F186" s="238"/>
      <c r="G186" s="238"/>
      <c r="H186" s="238"/>
      <c r="I186" s="238"/>
      <c r="J186" s="239"/>
      <c r="K186" s="239"/>
      <c r="L186" s="239"/>
      <c r="M186" s="239"/>
      <c r="N186" s="239"/>
      <c r="O186" s="239"/>
      <c r="P186" s="239"/>
      <c r="Q186" s="239"/>
      <c r="R186" s="239"/>
      <c r="S186" s="239"/>
    </row>
    <row r="187" spans="1:19" s="241" customFormat="1">
      <c r="A187" s="238"/>
      <c r="B187" s="238"/>
      <c r="C187" s="239"/>
      <c r="D187" s="240"/>
      <c r="E187" s="239"/>
      <c r="F187" s="238"/>
      <c r="G187" s="238"/>
      <c r="H187" s="238"/>
      <c r="I187" s="238"/>
      <c r="J187" s="239"/>
      <c r="K187" s="239"/>
      <c r="L187" s="239"/>
      <c r="M187" s="239"/>
      <c r="N187" s="239"/>
      <c r="O187" s="239"/>
      <c r="P187" s="239"/>
      <c r="Q187" s="239"/>
      <c r="R187" s="239"/>
      <c r="S187" s="239"/>
    </row>
    <row r="188" spans="1:19" s="241" customFormat="1">
      <c r="A188" s="238"/>
      <c r="B188" s="238"/>
      <c r="C188" s="239"/>
      <c r="D188" s="240"/>
      <c r="E188" s="239"/>
      <c r="F188" s="238"/>
      <c r="G188" s="238"/>
      <c r="H188" s="238"/>
      <c r="I188" s="238"/>
      <c r="J188" s="239"/>
      <c r="K188" s="239"/>
      <c r="L188" s="239"/>
      <c r="M188" s="239"/>
      <c r="N188" s="239"/>
      <c r="O188" s="239"/>
      <c r="P188" s="239"/>
      <c r="Q188" s="239"/>
      <c r="R188" s="239"/>
      <c r="S188" s="239"/>
    </row>
    <row r="189" spans="1:19" s="241" customFormat="1">
      <c r="A189" s="238"/>
      <c r="B189" s="238"/>
      <c r="C189" s="239"/>
      <c r="D189" s="240"/>
      <c r="E189" s="239"/>
      <c r="F189" s="238"/>
      <c r="G189" s="238"/>
      <c r="H189" s="238"/>
      <c r="I189" s="238"/>
      <c r="J189" s="239"/>
      <c r="K189" s="239"/>
      <c r="L189" s="239"/>
      <c r="M189" s="239"/>
      <c r="N189" s="239"/>
      <c r="O189" s="239"/>
      <c r="P189" s="239"/>
      <c r="Q189" s="239"/>
      <c r="R189" s="239"/>
      <c r="S189" s="239"/>
    </row>
    <row r="190" spans="1:19" s="241" customFormat="1">
      <c r="A190" s="238"/>
      <c r="B190" s="238"/>
      <c r="C190" s="239"/>
      <c r="D190" s="240"/>
      <c r="E190" s="239"/>
      <c r="F190" s="238"/>
      <c r="G190" s="238"/>
      <c r="H190" s="238"/>
      <c r="I190" s="238"/>
      <c r="J190" s="239"/>
      <c r="K190" s="239"/>
      <c r="L190" s="239"/>
      <c r="M190" s="239"/>
      <c r="N190" s="239"/>
      <c r="O190" s="239"/>
      <c r="P190" s="239"/>
      <c r="Q190" s="239"/>
      <c r="R190" s="239"/>
      <c r="S190" s="239"/>
    </row>
    <row r="191" spans="1:19" s="241" customFormat="1">
      <c r="A191" s="238"/>
      <c r="B191" s="238"/>
      <c r="C191" s="239"/>
      <c r="D191" s="240"/>
      <c r="E191" s="239"/>
      <c r="F191" s="238"/>
      <c r="G191" s="238"/>
      <c r="H191" s="238"/>
      <c r="I191" s="238"/>
      <c r="J191" s="239"/>
      <c r="K191" s="239"/>
      <c r="L191" s="239"/>
      <c r="M191" s="239"/>
      <c r="N191" s="239"/>
      <c r="O191" s="239"/>
      <c r="P191" s="239"/>
      <c r="Q191" s="239"/>
      <c r="R191" s="239"/>
      <c r="S191" s="239"/>
    </row>
    <row r="192" spans="1:19" s="241" customFormat="1">
      <c r="A192" s="238"/>
      <c r="B192" s="238"/>
      <c r="C192" s="239"/>
      <c r="D192" s="240"/>
      <c r="E192" s="239"/>
      <c r="F192" s="238"/>
      <c r="G192" s="238"/>
      <c r="H192" s="238"/>
      <c r="I192" s="238"/>
      <c r="J192" s="239"/>
      <c r="K192" s="239"/>
      <c r="L192" s="239"/>
      <c r="M192" s="239"/>
      <c r="N192" s="239"/>
      <c r="O192" s="239"/>
      <c r="P192" s="239"/>
      <c r="Q192" s="239"/>
      <c r="R192" s="239"/>
      <c r="S192" s="239"/>
    </row>
    <row r="193" spans="1:19" s="241" customFormat="1">
      <c r="A193" s="238"/>
      <c r="B193" s="238"/>
      <c r="C193" s="239"/>
      <c r="D193" s="240"/>
      <c r="E193" s="239"/>
      <c r="F193" s="238"/>
      <c r="G193" s="238"/>
      <c r="H193" s="238"/>
      <c r="I193" s="238"/>
      <c r="J193" s="239"/>
      <c r="K193" s="239"/>
      <c r="L193" s="239"/>
      <c r="M193" s="239"/>
      <c r="N193" s="239"/>
      <c r="O193" s="239"/>
      <c r="P193" s="239"/>
      <c r="Q193" s="239"/>
      <c r="R193" s="239"/>
      <c r="S193" s="239"/>
    </row>
    <row r="194" spans="1:19" s="241" customFormat="1">
      <c r="A194" s="238"/>
      <c r="B194" s="238"/>
      <c r="C194" s="239"/>
      <c r="D194" s="240"/>
      <c r="E194" s="239"/>
      <c r="F194" s="238"/>
      <c r="G194" s="238"/>
      <c r="H194" s="238"/>
      <c r="I194" s="238"/>
      <c r="J194" s="239"/>
      <c r="K194" s="239"/>
      <c r="L194" s="239"/>
      <c r="M194" s="239"/>
      <c r="N194" s="239"/>
      <c r="O194" s="239"/>
      <c r="P194" s="239"/>
      <c r="Q194" s="239"/>
      <c r="R194" s="239"/>
      <c r="S194" s="239"/>
    </row>
    <row r="195" spans="1:19" s="241" customFormat="1">
      <c r="A195" s="238"/>
      <c r="B195" s="238"/>
      <c r="C195" s="239"/>
      <c r="D195" s="240"/>
      <c r="E195" s="239"/>
      <c r="F195" s="238"/>
      <c r="G195" s="238"/>
      <c r="H195" s="238"/>
      <c r="I195" s="238"/>
      <c r="J195" s="239"/>
      <c r="K195" s="239"/>
      <c r="L195" s="239"/>
      <c r="M195" s="239"/>
      <c r="N195" s="239"/>
      <c r="O195" s="239"/>
      <c r="P195" s="239"/>
      <c r="Q195" s="239"/>
      <c r="R195" s="239"/>
      <c r="S195" s="239"/>
    </row>
    <row r="196" spans="1:19" s="241" customFormat="1">
      <c r="A196" s="238"/>
      <c r="B196" s="238"/>
      <c r="C196" s="239"/>
      <c r="D196" s="240"/>
      <c r="E196" s="239"/>
      <c r="F196" s="238"/>
      <c r="G196" s="238"/>
      <c r="H196" s="238"/>
      <c r="I196" s="238"/>
      <c r="J196" s="239"/>
      <c r="K196" s="239"/>
      <c r="L196" s="239"/>
      <c r="M196" s="239"/>
      <c r="N196" s="239"/>
      <c r="O196" s="239"/>
      <c r="P196" s="239"/>
      <c r="Q196" s="239"/>
      <c r="R196" s="239"/>
      <c r="S196" s="239"/>
    </row>
    <row r="197" spans="1:19" s="241" customFormat="1">
      <c r="A197" s="238"/>
      <c r="B197" s="238"/>
      <c r="C197" s="239"/>
      <c r="D197" s="240"/>
      <c r="E197" s="239"/>
      <c r="F197" s="238"/>
      <c r="G197" s="238"/>
      <c r="H197" s="238"/>
      <c r="I197" s="238"/>
      <c r="J197" s="239"/>
      <c r="K197" s="239"/>
      <c r="L197" s="239"/>
      <c r="M197" s="239"/>
      <c r="N197" s="239"/>
      <c r="O197" s="239"/>
      <c r="P197" s="239"/>
      <c r="Q197" s="239"/>
      <c r="R197" s="239"/>
      <c r="S197" s="239"/>
    </row>
    <row r="198" spans="1:19" s="241" customFormat="1">
      <c r="A198" s="238"/>
      <c r="B198" s="238"/>
      <c r="C198" s="239"/>
      <c r="D198" s="240"/>
      <c r="E198" s="239"/>
      <c r="F198" s="238"/>
      <c r="G198" s="238"/>
      <c r="H198" s="238"/>
      <c r="I198" s="238"/>
      <c r="J198" s="239"/>
      <c r="K198" s="239"/>
      <c r="L198" s="239"/>
      <c r="M198" s="239"/>
      <c r="N198" s="239"/>
      <c r="O198" s="239"/>
      <c r="P198" s="239"/>
      <c r="Q198" s="239"/>
      <c r="R198" s="239"/>
      <c r="S198" s="239"/>
    </row>
    <row r="199" spans="1:19" s="241" customFormat="1">
      <c r="A199" s="238"/>
      <c r="B199" s="238"/>
      <c r="C199" s="239"/>
      <c r="D199" s="240"/>
      <c r="E199" s="239"/>
      <c r="F199" s="238"/>
      <c r="G199" s="238"/>
      <c r="H199" s="238"/>
      <c r="I199" s="238"/>
      <c r="J199" s="239"/>
      <c r="K199" s="239"/>
      <c r="L199" s="239"/>
      <c r="M199" s="239"/>
      <c r="N199" s="239"/>
      <c r="O199" s="239"/>
      <c r="P199" s="239"/>
      <c r="Q199" s="239"/>
      <c r="R199" s="239"/>
      <c r="S199" s="239"/>
    </row>
    <row r="200" spans="1:19" s="241" customFormat="1">
      <c r="A200" s="238"/>
      <c r="B200" s="238"/>
      <c r="C200" s="239"/>
      <c r="D200" s="240"/>
      <c r="E200" s="239"/>
      <c r="F200" s="238"/>
      <c r="G200" s="238"/>
      <c r="H200" s="238"/>
      <c r="I200" s="238"/>
      <c r="J200" s="239"/>
      <c r="K200" s="239"/>
      <c r="L200" s="239"/>
      <c r="M200" s="239"/>
      <c r="N200" s="239"/>
      <c r="O200" s="239"/>
      <c r="P200" s="239"/>
      <c r="Q200" s="239"/>
      <c r="R200" s="239"/>
      <c r="S200" s="239"/>
    </row>
    <row r="201" spans="1:19" s="241" customFormat="1">
      <c r="A201" s="238"/>
      <c r="B201" s="238"/>
      <c r="C201" s="239"/>
      <c r="D201" s="240"/>
      <c r="E201" s="239"/>
      <c r="F201" s="238"/>
      <c r="G201" s="238"/>
      <c r="H201" s="238"/>
      <c r="I201" s="238"/>
      <c r="J201" s="239"/>
      <c r="K201" s="239"/>
      <c r="L201" s="239"/>
      <c r="M201" s="239"/>
      <c r="N201" s="239"/>
      <c r="O201" s="239"/>
      <c r="P201" s="239"/>
      <c r="Q201" s="239"/>
      <c r="R201" s="239"/>
      <c r="S201" s="239"/>
    </row>
    <row r="202" spans="1:19" s="241" customFormat="1">
      <c r="A202" s="238"/>
      <c r="B202" s="238"/>
      <c r="C202" s="239"/>
      <c r="D202" s="240"/>
      <c r="E202" s="239"/>
      <c r="F202" s="238"/>
      <c r="G202" s="238"/>
      <c r="H202" s="238"/>
      <c r="I202" s="238"/>
      <c r="J202" s="239"/>
      <c r="K202" s="239"/>
      <c r="L202" s="239"/>
      <c r="M202" s="239"/>
      <c r="N202" s="239"/>
      <c r="O202" s="239"/>
      <c r="P202" s="239"/>
      <c r="Q202" s="239"/>
      <c r="R202" s="239"/>
      <c r="S202" s="239"/>
    </row>
    <row r="203" spans="1:19" s="241" customFormat="1">
      <c r="A203" s="238"/>
      <c r="B203" s="238"/>
      <c r="C203" s="239"/>
      <c r="D203" s="240"/>
      <c r="E203" s="239"/>
      <c r="F203" s="238"/>
      <c r="G203" s="238"/>
      <c r="H203" s="238"/>
      <c r="I203" s="238"/>
      <c r="J203" s="239"/>
      <c r="K203" s="239"/>
      <c r="L203" s="239"/>
      <c r="M203" s="239"/>
      <c r="N203" s="239"/>
      <c r="O203" s="239"/>
      <c r="P203" s="239"/>
      <c r="Q203" s="239"/>
      <c r="R203" s="239"/>
      <c r="S203" s="239"/>
    </row>
    <row r="204" spans="1:19" s="241" customFormat="1">
      <c r="A204" s="238"/>
      <c r="B204" s="238"/>
      <c r="C204" s="239"/>
      <c r="D204" s="240"/>
      <c r="E204" s="239"/>
      <c r="F204" s="238"/>
      <c r="G204" s="238"/>
      <c r="H204" s="238"/>
      <c r="I204" s="238"/>
      <c r="J204" s="239"/>
      <c r="K204" s="239"/>
      <c r="L204" s="239"/>
      <c r="M204" s="239"/>
      <c r="N204" s="239"/>
      <c r="O204" s="239"/>
      <c r="P204" s="239"/>
      <c r="Q204" s="239"/>
      <c r="R204" s="239"/>
      <c r="S204" s="239"/>
    </row>
    <row r="205" spans="1:19" s="241" customFormat="1">
      <c r="A205" s="238"/>
      <c r="B205" s="238"/>
      <c r="C205" s="239"/>
      <c r="D205" s="240"/>
      <c r="E205" s="239"/>
      <c r="F205" s="238"/>
      <c r="G205" s="238"/>
      <c r="H205" s="238"/>
      <c r="I205" s="238"/>
      <c r="J205" s="239"/>
      <c r="K205" s="239"/>
      <c r="L205" s="239"/>
      <c r="M205" s="239"/>
      <c r="N205" s="239"/>
      <c r="O205" s="239"/>
      <c r="P205" s="239"/>
      <c r="Q205" s="239"/>
      <c r="R205" s="239"/>
      <c r="S205" s="239"/>
    </row>
    <row r="206" spans="1:19" s="241" customFormat="1">
      <c r="A206" s="238"/>
      <c r="B206" s="238"/>
      <c r="C206" s="239"/>
      <c r="D206" s="240"/>
      <c r="E206" s="239"/>
      <c r="F206" s="238"/>
      <c r="G206" s="238"/>
      <c r="H206" s="238"/>
      <c r="I206" s="238"/>
      <c r="J206" s="239"/>
      <c r="K206" s="239"/>
      <c r="L206" s="239"/>
      <c r="M206" s="239"/>
      <c r="N206" s="239"/>
      <c r="O206" s="239"/>
      <c r="P206" s="239"/>
      <c r="Q206" s="239"/>
      <c r="R206" s="239"/>
      <c r="S206" s="239"/>
    </row>
    <row r="207" spans="1:19" s="241" customFormat="1">
      <c r="A207" s="238"/>
      <c r="B207" s="238"/>
      <c r="C207" s="239"/>
      <c r="D207" s="240"/>
      <c r="E207" s="239"/>
      <c r="F207" s="238"/>
      <c r="G207" s="238"/>
      <c r="H207" s="238"/>
      <c r="I207" s="238"/>
      <c r="J207" s="239"/>
      <c r="K207" s="239"/>
      <c r="L207" s="239"/>
      <c r="M207" s="239"/>
      <c r="N207" s="239"/>
      <c r="O207" s="239"/>
      <c r="P207" s="239"/>
      <c r="Q207" s="239"/>
      <c r="R207" s="239"/>
      <c r="S207" s="239"/>
    </row>
    <row r="208" spans="1:19" s="241" customFormat="1">
      <c r="A208" s="238"/>
      <c r="B208" s="238"/>
      <c r="C208" s="239"/>
      <c r="D208" s="240"/>
      <c r="E208" s="239"/>
      <c r="F208" s="238"/>
      <c r="G208" s="238"/>
      <c r="H208" s="238"/>
      <c r="I208" s="238"/>
      <c r="J208" s="239"/>
      <c r="K208" s="239"/>
      <c r="L208" s="239"/>
      <c r="M208" s="239"/>
      <c r="N208" s="239"/>
      <c r="O208" s="239"/>
      <c r="P208" s="239"/>
      <c r="Q208" s="239"/>
      <c r="R208" s="239"/>
      <c r="S208" s="239"/>
    </row>
    <row r="209" spans="1:19" s="241" customFormat="1">
      <c r="A209" s="238"/>
      <c r="B209" s="238"/>
      <c r="C209" s="239"/>
      <c r="D209" s="240"/>
      <c r="E209" s="239"/>
      <c r="F209" s="238"/>
      <c r="G209" s="238"/>
      <c r="H209" s="238"/>
      <c r="I209" s="238"/>
      <c r="J209" s="239"/>
      <c r="K209" s="239"/>
      <c r="L209" s="239"/>
      <c r="M209" s="239"/>
      <c r="N209" s="239"/>
      <c r="O209" s="239"/>
      <c r="P209" s="239"/>
      <c r="Q209" s="239"/>
      <c r="R209" s="239"/>
      <c r="S209" s="239"/>
    </row>
    <row r="210" spans="1:19" s="241" customFormat="1">
      <c r="A210" s="238"/>
      <c r="B210" s="238"/>
      <c r="C210" s="239"/>
      <c r="D210" s="240"/>
      <c r="E210" s="239"/>
      <c r="F210" s="238"/>
      <c r="G210" s="238"/>
      <c r="H210" s="238"/>
      <c r="I210" s="238"/>
      <c r="J210" s="239"/>
      <c r="K210" s="239"/>
      <c r="L210" s="239"/>
      <c r="M210" s="239"/>
      <c r="N210" s="239"/>
      <c r="O210" s="239"/>
      <c r="P210" s="239"/>
      <c r="Q210" s="239"/>
      <c r="R210" s="239"/>
      <c r="S210" s="239"/>
    </row>
    <row r="211" spans="1:19" s="241" customFormat="1">
      <c r="A211" s="238"/>
      <c r="B211" s="238"/>
      <c r="C211" s="239"/>
      <c r="D211" s="240"/>
      <c r="E211" s="239"/>
      <c r="F211" s="238"/>
      <c r="G211" s="238"/>
      <c r="H211" s="238"/>
      <c r="I211" s="238"/>
      <c r="J211" s="239"/>
      <c r="K211" s="239"/>
      <c r="L211" s="239"/>
      <c r="M211" s="239"/>
      <c r="N211" s="239"/>
      <c r="O211" s="239"/>
      <c r="P211" s="239"/>
      <c r="Q211" s="239"/>
      <c r="R211" s="239"/>
      <c r="S211" s="239"/>
    </row>
    <row r="212" spans="1:19" s="241" customFormat="1">
      <c r="A212" s="238"/>
      <c r="B212" s="238"/>
      <c r="C212" s="239"/>
      <c r="D212" s="240"/>
      <c r="E212" s="239"/>
      <c r="F212" s="238"/>
      <c r="G212" s="238"/>
      <c r="H212" s="238"/>
      <c r="I212" s="238"/>
      <c r="J212" s="239"/>
      <c r="K212" s="239"/>
      <c r="L212" s="239"/>
      <c r="M212" s="239"/>
      <c r="N212" s="239"/>
      <c r="O212" s="239"/>
      <c r="P212" s="239"/>
      <c r="Q212" s="239"/>
      <c r="R212" s="239"/>
      <c r="S212" s="239"/>
    </row>
    <row r="213" spans="1:19" s="241" customFormat="1">
      <c r="A213" s="238"/>
      <c r="B213" s="238"/>
      <c r="C213" s="239"/>
      <c r="D213" s="240"/>
      <c r="E213" s="239"/>
      <c r="F213" s="238"/>
      <c r="G213" s="238"/>
      <c r="H213" s="238"/>
      <c r="I213" s="238"/>
      <c r="J213" s="239"/>
      <c r="K213" s="239"/>
      <c r="L213" s="239"/>
      <c r="M213" s="239"/>
      <c r="N213" s="239"/>
      <c r="O213" s="239"/>
      <c r="P213" s="239"/>
      <c r="Q213" s="239"/>
      <c r="R213" s="239"/>
      <c r="S213" s="239"/>
    </row>
    <row r="214" spans="1:19" s="241" customFormat="1">
      <c r="A214" s="238"/>
      <c r="B214" s="238"/>
      <c r="C214" s="239"/>
      <c r="D214" s="240"/>
      <c r="E214" s="239"/>
      <c r="F214" s="238"/>
      <c r="G214" s="238"/>
      <c r="H214" s="238"/>
      <c r="I214" s="238"/>
      <c r="J214" s="239"/>
      <c r="K214" s="239"/>
      <c r="L214" s="239"/>
      <c r="M214" s="239"/>
      <c r="N214" s="239"/>
      <c r="O214" s="239"/>
      <c r="P214" s="239"/>
      <c r="Q214" s="239"/>
      <c r="R214" s="239"/>
      <c r="S214" s="239"/>
    </row>
    <row r="215" spans="1:19" s="241" customFormat="1">
      <c r="A215" s="238"/>
      <c r="B215" s="238"/>
      <c r="C215" s="239"/>
      <c r="D215" s="240"/>
      <c r="E215" s="239"/>
      <c r="F215" s="238"/>
      <c r="G215" s="238"/>
      <c r="H215" s="238"/>
      <c r="I215" s="238"/>
      <c r="J215" s="239"/>
      <c r="K215" s="239"/>
      <c r="L215" s="239"/>
      <c r="M215" s="239"/>
      <c r="N215" s="239"/>
      <c r="O215" s="239"/>
      <c r="P215" s="239"/>
      <c r="Q215" s="239"/>
      <c r="R215" s="239"/>
      <c r="S215" s="239"/>
    </row>
    <row r="216" spans="1:19" s="241" customFormat="1">
      <c r="A216" s="238"/>
      <c r="B216" s="238"/>
      <c r="C216" s="239"/>
      <c r="D216" s="240"/>
      <c r="E216" s="239"/>
      <c r="F216" s="238"/>
      <c r="G216" s="238"/>
      <c r="H216" s="238"/>
      <c r="I216" s="238"/>
      <c r="J216" s="239"/>
      <c r="K216" s="239"/>
      <c r="L216" s="239"/>
      <c r="M216" s="239"/>
      <c r="N216" s="239"/>
      <c r="O216" s="239"/>
      <c r="P216" s="239"/>
      <c r="Q216" s="239"/>
      <c r="R216" s="239"/>
      <c r="S216" s="239"/>
    </row>
    <row r="217" spans="1:19" s="241" customFormat="1">
      <c r="A217" s="238"/>
      <c r="B217" s="238"/>
      <c r="C217" s="239"/>
      <c r="D217" s="240"/>
      <c r="E217" s="239"/>
      <c r="F217" s="238"/>
      <c r="G217" s="238"/>
      <c r="H217" s="238"/>
      <c r="I217" s="238"/>
      <c r="J217" s="239"/>
      <c r="K217" s="239"/>
      <c r="L217" s="239"/>
      <c r="M217" s="239"/>
      <c r="N217" s="239"/>
      <c r="O217" s="239"/>
      <c r="P217" s="239"/>
      <c r="Q217" s="239"/>
      <c r="R217" s="239"/>
      <c r="S217" s="239"/>
    </row>
    <row r="218" spans="1:19" s="241" customFormat="1">
      <c r="A218" s="238"/>
      <c r="B218" s="238"/>
      <c r="C218" s="239"/>
      <c r="D218" s="240"/>
      <c r="E218" s="239"/>
      <c r="F218" s="238"/>
      <c r="G218" s="238"/>
      <c r="H218" s="238"/>
      <c r="I218" s="238"/>
      <c r="J218" s="239"/>
      <c r="K218" s="239"/>
      <c r="L218" s="239"/>
      <c r="M218" s="239"/>
      <c r="N218" s="239"/>
      <c r="O218" s="239"/>
      <c r="P218" s="239"/>
      <c r="Q218" s="239"/>
      <c r="R218" s="239"/>
      <c r="S218" s="239"/>
    </row>
    <row r="219" spans="1:19" s="241" customFormat="1">
      <c r="A219" s="238"/>
      <c r="B219" s="238"/>
      <c r="C219" s="239"/>
      <c r="D219" s="240"/>
      <c r="E219" s="239"/>
      <c r="F219" s="238"/>
      <c r="G219" s="238"/>
      <c r="H219" s="238"/>
      <c r="I219" s="238"/>
      <c r="J219" s="239"/>
      <c r="K219" s="239"/>
      <c r="L219" s="239"/>
      <c r="M219" s="239"/>
      <c r="N219" s="239"/>
      <c r="O219" s="239"/>
      <c r="P219" s="239"/>
      <c r="Q219" s="239"/>
      <c r="R219" s="239"/>
      <c r="S219" s="239"/>
    </row>
    <row r="220" spans="1:19" s="241" customFormat="1">
      <c r="A220" s="238"/>
      <c r="B220" s="238"/>
      <c r="C220" s="239"/>
      <c r="D220" s="240"/>
      <c r="E220" s="239"/>
      <c r="F220" s="238"/>
      <c r="G220" s="238"/>
      <c r="H220" s="238"/>
      <c r="I220" s="238"/>
      <c r="J220" s="239"/>
      <c r="K220" s="239"/>
      <c r="L220" s="239"/>
      <c r="M220" s="239"/>
      <c r="N220" s="239"/>
      <c r="O220" s="239"/>
      <c r="P220" s="239"/>
      <c r="Q220" s="239"/>
      <c r="R220" s="239"/>
      <c r="S220" s="239"/>
    </row>
    <row r="221" spans="1:19" s="241" customFormat="1">
      <c r="A221" s="238"/>
      <c r="B221" s="238"/>
      <c r="C221" s="239"/>
      <c r="D221" s="240"/>
      <c r="E221" s="239"/>
      <c r="F221" s="238"/>
      <c r="G221" s="238"/>
      <c r="H221" s="238"/>
      <c r="I221" s="238"/>
      <c r="J221" s="239"/>
      <c r="K221" s="239"/>
      <c r="L221" s="239"/>
      <c r="M221" s="239"/>
      <c r="N221" s="239"/>
      <c r="O221" s="239"/>
      <c r="P221" s="239"/>
      <c r="Q221" s="239"/>
      <c r="R221" s="239"/>
      <c r="S221" s="239"/>
    </row>
    <row r="222" spans="1:19" s="241" customFormat="1">
      <c r="A222" s="238"/>
      <c r="B222" s="238"/>
      <c r="C222" s="239"/>
      <c r="D222" s="240"/>
      <c r="E222" s="239"/>
      <c r="F222" s="238"/>
      <c r="G222" s="238"/>
      <c r="H222" s="238"/>
      <c r="I222" s="238"/>
      <c r="J222" s="239"/>
      <c r="K222" s="239"/>
      <c r="L222" s="239"/>
      <c r="M222" s="239"/>
      <c r="N222" s="239"/>
      <c r="O222" s="239"/>
      <c r="P222" s="239"/>
      <c r="Q222" s="239"/>
      <c r="R222" s="239"/>
      <c r="S222" s="239"/>
    </row>
    <row r="223" spans="1:19" s="241" customFormat="1">
      <c r="A223" s="238"/>
      <c r="B223" s="238"/>
      <c r="C223" s="239"/>
      <c r="D223" s="240"/>
      <c r="E223" s="239"/>
      <c r="F223" s="238"/>
      <c r="G223" s="238"/>
      <c r="H223" s="238"/>
      <c r="I223" s="238"/>
      <c r="J223" s="239"/>
      <c r="K223" s="239"/>
      <c r="L223" s="239"/>
      <c r="M223" s="239"/>
      <c r="N223" s="239"/>
      <c r="O223" s="239"/>
      <c r="P223" s="239"/>
      <c r="Q223" s="239"/>
      <c r="R223" s="239"/>
      <c r="S223" s="239"/>
    </row>
    <row r="224" spans="1:19" s="241" customFormat="1">
      <c r="A224" s="238"/>
      <c r="B224" s="238"/>
      <c r="C224" s="239"/>
      <c r="D224" s="240"/>
      <c r="E224" s="239"/>
      <c r="F224" s="238"/>
      <c r="G224" s="238"/>
      <c r="H224" s="238"/>
      <c r="I224" s="238"/>
      <c r="J224" s="239"/>
      <c r="K224" s="239"/>
      <c r="L224" s="239"/>
      <c r="M224" s="239"/>
      <c r="N224" s="239"/>
      <c r="O224" s="239"/>
      <c r="P224" s="239"/>
      <c r="Q224" s="239"/>
      <c r="R224" s="239"/>
      <c r="S224" s="239"/>
    </row>
    <row r="225" spans="1:19" s="241" customFormat="1">
      <c r="A225" s="238"/>
      <c r="B225" s="238"/>
      <c r="C225" s="239"/>
      <c r="D225" s="240"/>
      <c r="E225" s="239"/>
      <c r="F225" s="238"/>
      <c r="G225" s="238"/>
      <c r="H225" s="238"/>
      <c r="I225" s="238"/>
      <c r="J225" s="239"/>
      <c r="K225" s="239"/>
      <c r="L225" s="239"/>
      <c r="M225" s="239"/>
      <c r="N225" s="239"/>
      <c r="O225" s="239"/>
      <c r="P225" s="239"/>
      <c r="Q225" s="239"/>
      <c r="R225" s="239"/>
      <c r="S225" s="239"/>
    </row>
    <row r="226" spans="1:19" s="241" customFormat="1">
      <c r="A226" s="238"/>
      <c r="B226" s="238"/>
      <c r="C226" s="239"/>
      <c r="D226" s="240"/>
      <c r="E226" s="239"/>
      <c r="F226" s="238"/>
      <c r="G226" s="238"/>
      <c r="H226" s="238"/>
      <c r="I226" s="238"/>
      <c r="J226" s="239"/>
      <c r="K226" s="239"/>
      <c r="L226" s="239"/>
      <c r="M226" s="239"/>
      <c r="N226" s="239"/>
      <c r="O226" s="239"/>
      <c r="P226" s="239"/>
      <c r="Q226" s="239"/>
      <c r="R226" s="239"/>
      <c r="S226" s="239"/>
    </row>
    <row r="227" spans="1:19" s="241" customFormat="1">
      <c r="A227" s="238"/>
      <c r="B227" s="238"/>
      <c r="C227" s="239"/>
      <c r="D227" s="240"/>
      <c r="E227" s="239"/>
      <c r="F227" s="238"/>
      <c r="G227" s="238"/>
      <c r="H227" s="238"/>
      <c r="I227" s="238"/>
      <c r="J227" s="239"/>
      <c r="K227" s="239"/>
      <c r="L227" s="239"/>
      <c r="M227" s="239"/>
      <c r="N227" s="239"/>
      <c r="O227" s="239"/>
      <c r="P227" s="239"/>
      <c r="Q227" s="239"/>
      <c r="R227" s="239"/>
      <c r="S227" s="239"/>
    </row>
    <row r="228" spans="1:19" s="241" customFormat="1">
      <c r="A228" s="238"/>
      <c r="B228" s="238"/>
      <c r="C228" s="239"/>
      <c r="D228" s="240"/>
      <c r="E228" s="239"/>
      <c r="F228" s="238"/>
      <c r="G228" s="238"/>
      <c r="H228" s="238"/>
      <c r="I228" s="238"/>
      <c r="J228" s="239"/>
      <c r="K228" s="239"/>
      <c r="L228" s="239"/>
      <c r="M228" s="239"/>
      <c r="N228" s="239"/>
      <c r="O228" s="239"/>
      <c r="P228" s="239"/>
      <c r="Q228" s="239"/>
      <c r="R228" s="239"/>
      <c r="S228" s="239"/>
    </row>
    <row r="229" spans="1:19" s="241" customFormat="1">
      <c r="A229" s="238"/>
      <c r="B229" s="238"/>
      <c r="C229" s="239"/>
      <c r="D229" s="240"/>
      <c r="E229" s="239"/>
      <c r="F229" s="238"/>
      <c r="G229" s="238"/>
      <c r="H229" s="238"/>
      <c r="I229" s="238"/>
      <c r="J229" s="239"/>
      <c r="K229" s="239"/>
      <c r="L229" s="239"/>
      <c r="M229" s="239"/>
      <c r="N229" s="239"/>
      <c r="O229" s="239"/>
      <c r="P229" s="239"/>
      <c r="Q229" s="239"/>
      <c r="R229" s="239"/>
      <c r="S229" s="239"/>
    </row>
    <row r="230" spans="1:19" s="241" customFormat="1">
      <c r="A230" s="238"/>
      <c r="B230" s="238"/>
      <c r="C230" s="239"/>
      <c r="D230" s="240"/>
      <c r="E230" s="239"/>
      <c r="F230" s="238"/>
      <c r="G230" s="238"/>
      <c r="H230" s="238"/>
      <c r="I230" s="238"/>
      <c r="J230" s="239"/>
      <c r="K230" s="239"/>
      <c r="L230" s="239"/>
      <c r="M230" s="239"/>
      <c r="N230" s="239"/>
      <c r="O230" s="239"/>
      <c r="P230" s="239"/>
      <c r="Q230" s="239"/>
      <c r="R230" s="239"/>
      <c r="S230" s="239"/>
    </row>
    <row r="231" spans="1:19" s="241" customFormat="1">
      <c r="A231" s="238"/>
      <c r="B231" s="238"/>
      <c r="C231" s="239"/>
      <c r="D231" s="240"/>
      <c r="E231" s="239"/>
      <c r="F231" s="238"/>
      <c r="G231" s="238"/>
      <c r="H231" s="238"/>
      <c r="I231" s="238"/>
      <c r="J231" s="239"/>
      <c r="K231" s="239"/>
      <c r="L231" s="239"/>
      <c r="M231" s="239"/>
      <c r="N231" s="239"/>
      <c r="O231" s="239"/>
      <c r="P231" s="239"/>
      <c r="Q231" s="239"/>
      <c r="R231" s="239"/>
      <c r="S231" s="239"/>
    </row>
    <row r="232" spans="1:19" s="241" customFormat="1">
      <c r="A232" s="238"/>
      <c r="B232" s="238"/>
      <c r="C232" s="239"/>
      <c r="D232" s="240"/>
      <c r="E232" s="239"/>
      <c r="F232" s="238"/>
      <c r="G232" s="238"/>
      <c r="H232" s="238"/>
      <c r="I232" s="238"/>
      <c r="J232" s="239"/>
      <c r="K232" s="239"/>
      <c r="L232" s="239"/>
      <c r="M232" s="239"/>
      <c r="N232" s="239"/>
      <c r="O232" s="239"/>
      <c r="P232" s="239"/>
      <c r="Q232" s="239"/>
      <c r="R232" s="239"/>
      <c r="S232" s="239"/>
    </row>
    <row r="233" spans="1:19" s="241" customFormat="1">
      <c r="A233" s="238"/>
      <c r="B233" s="238"/>
      <c r="C233" s="239"/>
      <c r="D233" s="240"/>
      <c r="E233" s="239"/>
      <c r="F233" s="238"/>
      <c r="G233" s="238"/>
      <c r="H233" s="238"/>
      <c r="I233" s="238"/>
      <c r="J233" s="239"/>
      <c r="K233" s="239"/>
      <c r="L233" s="239"/>
      <c r="M233" s="239"/>
      <c r="N233" s="239"/>
      <c r="O233" s="239"/>
      <c r="P233" s="239"/>
      <c r="Q233" s="239"/>
      <c r="R233" s="239"/>
      <c r="S233" s="239"/>
    </row>
    <row r="234" spans="1:19" s="241" customFormat="1">
      <c r="A234" s="238"/>
      <c r="B234" s="238"/>
      <c r="C234" s="239"/>
      <c r="D234" s="240"/>
      <c r="E234" s="239"/>
      <c r="F234" s="238"/>
      <c r="G234" s="238"/>
      <c r="H234" s="238"/>
      <c r="I234" s="238"/>
      <c r="J234" s="239"/>
      <c r="K234" s="239"/>
      <c r="L234" s="239"/>
      <c r="M234" s="239"/>
      <c r="N234" s="239"/>
      <c r="O234" s="239"/>
      <c r="P234" s="239"/>
      <c r="Q234" s="239"/>
      <c r="R234" s="239"/>
      <c r="S234" s="239"/>
    </row>
    <row r="235" spans="1:19" s="241" customFormat="1">
      <c r="A235" s="238"/>
      <c r="B235" s="238"/>
      <c r="C235" s="239"/>
      <c r="D235" s="240"/>
      <c r="E235" s="239"/>
      <c r="F235" s="238"/>
      <c r="G235" s="238"/>
      <c r="H235" s="238"/>
      <c r="I235" s="238"/>
      <c r="J235" s="239"/>
      <c r="K235" s="239"/>
      <c r="L235" s="239"/>
      <c r="M235" s="239"/>
      <c r="N235" s="239"/>
      <c r="O235" s="239"/>
      <c r="P235" s="239"/>
      <c r="Q235" s="239"/>
      <c r="R235" s="239"/>
      <c r="S235" s="239"/>
    </row>
    <row r="236" spans="1:19" s="241" customFormat="1">
      <c r="A236" s="238"/>
      <c r="B236" s="238"/>
      <c r="C236" s="239"/>
      <c r="D236" s="240"/>
      <c r="E236" s="239"/>
      <c r="F236" s="238"/>
      <c r="G236" s="238"/>
      <c r="H236" s="238"/>
      <c r="I236" s="238"/>
      <c r="J236" s="239"/>
      <c r="K236" s="239"/>
      <c r="L236" s="239"/>
      <c r="M236" s="239"/>
      <c r="N236" s="239"/>
      <c r="O236" s="239"/>
      <c r="P236" s="239"/>
      <c r="Q236" s="239"/>
      <c r="R236" s="239"/>
      <c r="S236" s="239"/>
    </row>
    <row r="237" spans="1:19" s="241" customFormat="1">
      <c r="A237" s="238"/>
      <c r="B237" s="238"/>
      <c r="C237" s="239"/>
      <c r="D237" s="240"/>
      <c r="E237" s="239"/>
      <c r="F237" s="238"/>
      <c r="G237" s="238"/>
      <c r="H237" s="238"/>
      <c r="I237" s="238"/>
      <c r="J237" s="239"/>
      <c r="K237" s="239"/>
      <c r="L237" s="239"/>
      <c r="M237" s="239"/>
      <c r="N237" s="239"/>
      <c r="O237" s="239"/>
      <c r="P237" s="239"/>
      <c r="Q237" s="239"/>
      <c r="R237" s="239"/>
      <c r="S237" s="239"/>
    </row>
    <row r="238" spans="1:19" s="241" customFormat="1">
      <c r="A238" s="238"/>
      <c r="B238" s="238"/>
      <c r="C238" s="239"/>
      <c r="D238" s="240"/>
      <c r="E238" s="239"/>
      <c r="F238" s="238"/>
      <c r="G238" s="238"/>
      <c r="H238" s="238"/>
      <c r="I238" s="238"/>
      <c r="J238" s="239"/>
      <c r="K238" s="239"/>
      <c r="L238" s="239"/>
      <c r="M238" s="239"/>
      <c r="N238" s="239"/>
      <c r="O238" s="239"/>
      <c r="P238" s="239"/>
      <c r="Q238" s="239"/>
      <c r="R238" s="239"/>
      <c r="S238" s="239"/>
    </row>
    <row r="239" spans="1:19" s="241" customFormat="1">
      <c r="A239" s="238"/>
      <c r="B239" s="238"/>
      <c r="C239" s="239"/>
      <c r="D239" s="240"/>
      <c r="E239" s="239"/>
      <c r="F239" s="238"/>
      <c r="G239" s="238"/>
      <c r="H239" s="238"/>
      <c r="I239" s="238"/>
      <c r="J239" s="239"/>
      <c r="K239" s="239"/>
      <c r="L239" s="239"/>
      <c r="M239" s="239"/>
      <c r="N239" s="239"/>
      <c r="O239" s="239"/>
      <c r="P239" s="239"/>
      <c r="Q239" s="239"/>
      <c r="R239" s="239"/>
      <c r="S239" s="239"/>
    </row>
    <row r="240" spans="1:19" s="241" customFormat="1">
      <c r="A240" s="238"/>
      <c r="B240" s="238"/>
      <c r="C240" s="239"/>
      <c r="D240" s="240"/>
      <c r="E240" s="239"/>
      <c r="F240" s="238"/>
      <c r="G240" s="238"/>
      <c r="H240" s="238"/>
      <c r="I240" s="238"/>
      <c r="J240" s="239"/>
      <c r="K240" s="239"/>
      <c r="L240" s="239"/>
      <c r="M240" s="239"/>
      <c r="N240" s="239"/>
      <c r="O240" s="239"/>
      <c r="P240" s="239"/>
      <c r="Q240" s="239"/>
      <c r="R240" s="239"/>
      <c r="S240" s="239"/>
    </row>
    <row r="241" spans="1:19" s="241" customFormat="1">
      <c r="A241" s="238"/>
      <c r="B241" s="238"/>
      <c r="C241" s="239"/>
      <c r="D241" s="240"/>
      <c r="E241" s="239"/>
      <c r="F241" s="238"/>
      <c r="G241" s="238"/>
      <c r="H241" s="238"/>
      <c r="I241" s="238"/>
      <c r="J241" s="239"/>
      <c r="K241" s="239"/>
      <c r="L241" s="239"/>
      <c r="M241" s="239"/>
      <c r="N241" s="239"/>
      <c r="O241" s="239"/>
      <c r="P241" s="239"/>
      <c r="Q241" s="239"/>
      <c r="R241" s="239"/>
      <c r="S241" s="239"/>
    </row>
    <row r="242" spans="1:19" s="241" customFormat="1">
      <c r="A242" s="238"/>
      <c r="B242" s="238"/>
      <c r="C242" s="239"/>
      <c r="D242" s="240"/>
      <c r="E242" s="239"/>
      <c r="F242" s="238"/>
      <c r="G242" s="238"/>
      <c r="H242" s="238"/>
      <c r="I242" s="238"/>
      <c r="J242" s="239"/>
      <c r="K242" s="239"/>
      <c r="L242" s="239"/>
      <c r="M242" s="239"/>
      <c r="N242" s="239"/>
      <c r="O242" s="239"/>
      <c r="P242" s="239"/>
      <c r="Q242" s="239"/>
      <c r="R242" s="239"/>
      <c r="S242" s="239"/>
    </row>
    <row r="243" spans="1:19" s="241" customFormat="1">
      <c r="A243" s="238"/>
      <c r="B243" s="238"/>
      <c r="C243" s="239"/>
      <c r="D243" s="240"/>
      <c r="E243" s="239"/>
      <c r="F243" s="238"/>
      <c r="G243" s="238"/>
      <c r="H243" s="238"/>
      <c r="I243" s="238"/>
      <c r="J243" s="239"/>
      <c r="K243" s="239"/>
      <c r="L243" s="239"/>
      <c r="M243" s="239"/>
      <c r="N243" s="239"/>
      <c r="O243" s="239"/>
      <c r="P243" s="239"/>
      <c r="Q243" s="239"/>
      <c r="R243" s="239"/>
      <c r="S243" s="239"/>
    </row>
    <row r="244" spans="1:19" s="241" customFormat="1">
      <c r="A244" s="238"/>
      <c r="B244" s="238"/>
      <c r="C244" s="239"/>
      <c r="D244" s="240"/>
      <c r="E244" s="239"/>
      <c r="F244" s="238"/>
      <c r="G244" s="238"/>
      <c r="H244" s="238"/>
      <c r="I244" s="238"/>
      <c r="J244" s="239"/>
      <c r="K244" s="239"/>
      <c r="L244" s="239"/>
      <c r="M244" s="239"/>
      <c r="N244" s="239"/>
      <c r="O244" s="239"/>
      <c r="P244" s="239"/>
      <c r="Q244" s="239"/>
      <c r="R244" s="239"/>
      <c r="S244" s="239"/>
    </row>
    <row r="245" spans="1:19" s="241" customFormat="1">
      <c r="A245" s="238"/>
      <c r="B245" s="238"/>
      <c r="C245" s="239"/>
      <c r="D245" s="240"/>
      <c r="E245" s="239"/>
      <c r="F245" s="238"/>
      <c r="G245" s="238"/>
      <c r="H245" s="238"/>
      <c r="I245" s="238"/>
      <c r="J245" s="239"/>
      <c r="K245" s="239"/>
      <c r="L245" s="239"/>
      <c r="M245" s="239"/>
      <c r="N245" s="239"/>
      <c r="O245" s="239"/>
      <c r="P245" s="239"/>
      <c r="Q245" s="239"/>
      <c r="R245" s="239"/>
      <c r="S245" s="239"/>
    </row>
    <row r="246" spans="1:19" s="241" customFormat="1">
      <c r="A246" s="238"/>
      <c r="B246" s="238"/>
      <c r="C246" s="239"/>
      <c r="D246" s="240"/>
      <c r="E246" s="239"/>
      <c r="F246" s="238"/>
      <c r="G246" s="238"/>
      <c r="H246" s="238"/>
      <c r="I246" s="238"/>
      <c r="J246" s="239"/>
      <c r="K246" s="239"/>
      <c r="L246" s="239"/>
      <c r="M246" s="239"/>
      <c r="N246" s="239"/>
      <c r="O246" s="239"/>
      <c r="P246" s="239"/>
      <c r="Q246" s="239"/>
      <c r="R246" s="239"/>
      <c r="S246" s="239"/>
    </row>
    <row r="247" spans="1:19" s="241" customFormat="1">
      <c r="A247" s="238"/>
      <c r="B247" s="238"/>
      <c r="C247" s="239"/>
      <c r="D247" s="240"/>
      <c r="E247" s="239"/>
      <c r="F247" s="238"/>
      <c r="G247" s="238"/>
      <c r="H247" s="238"/>
      <c r="I247" s="238"/>
      <c r="J247" s="239"/>
      <c r="K247" s="239"/>
      <c r="L247" s="239"/>
      <c r="M247" s="239"/>
      <c r="N247" s="239"/>
      <c r="O247" s="239"/>
      <c r="P247" s="239"/>
      <c r="Q247" s="239"/>
      <c r="R247" s="239"/>
      <c r="S247" s="239"/>
    </row>
    <row r="248" spans="1:19" s="241" customFormat="1">
      <c r="A248" s="238"/>
      <c r="B248" s="238"/>
      <c r="C248" s="239"/>
      <c r="D248" s="240"/>
      <c r="E248" s="239"/>
      <c r="F248" s="238"/>
      <c r="G248" s="238"/>
      <c r="H248" s="238"/>
      <c r="I248" s="238"/>
      <c r="J248" s="239"/>
      <c r="K248" s="239"/>
      <c r="L248" s="239"/>
      <c r="M248" s="239"/>
      <c r="N248" s="239"/>
      <c r="O248" s="239"/>
      <c r="P248" s="239"/>
      <c r="Q248" s="239"/>
      <c r="R248" s="239"/>
      <c r="S248" s="239"/>
    </row>
    <row r="249" spans="1:19" s="241" customFormat="1">
      <c r="A249" s="238"/>
      <c r="B249" s="238"/>
      <c r="C249" s="239"/>
      <c r="D249" s="240"/>
      <c r="E249" s="239"/>
      <c r="F249" s="238"/>
      <c r="G249" s="238"/>
      <c r="H249" s="238"/>
      <c r="I249" s="238"/>
      <c r="J249" s="239"/>
      <c r="K249" s="239"/>
      <c r="L249" s="239"/>
      <c r="M249" s="239"/>
      <c r="N249" s="239"/>
      <c r="O249" s="239"/>
      <c r="P249" s="239"/>
      <c r="Q249" s="239"/>
      <c r="R249" s="239"/>
      <c r="S249" s="239"/>
    </row>
    <row r="250" spans="1:19" s="241" customFormat="1">
      <c r="A250" s="238"/>
      <c r="B250" s="238"/>
      <c r="C250" s="239"/>
      <c r="D250" s="240"/>
      <c r="E250" s="239"/>
      <c r="F250" s="238"/>
      <c r="G250" s="238"/>
      <c r="H250" s="238"/>
      <c r="I250" s="238"/>
      <c r="J250" s="239"/>
      <c r="K250" s="239"/>
      <c r="L250" s="239"/>
      <c r="M250" s="239"/>
      <c r="N250" s="239"/>
      <c r="O250" s="239"/>
      <c r="P250" s="239"/>
      <c r="Q250" s="239"/>
      <c r="R250" s="239"/>
      <c r="S250" s="239"/>
    </row>
    <row r="251" spans="1:19" s="241" customFormat="1">
      <c r="A251" s="238"/>
      <c r="B251" s="238"/>
      <c r="C251" s="239"/>
      <c r="D251" s="240"/>
      <c r="E251" s="239"/>
      <c r="F251" s="238"/>
      <c r="G251" s="238"/>
      <c r="H251" s="238"/>
      <c r="I251" s="238"/>
      <c r="J251" s="239"/>
      <c r="K251" s="239"/>
      <c r="L251" s="239"/>
      <c r="M251" s="239"/>
      <c r="N251" s="239"/>
      <c r="O251" s="239"/>
      <c r="P251" s="239"/>
      <c r="Q251" s="239"/>
      <c r="R251" s="239"/>
      <c r="S251" s="239"/>
    </row>
    <row r="252" spans="1:19" s="241" customFormat="1">
      <c r="A252" s="238"/>
      <c r="B252" s="238"/>
      <c r="C252" s="239"/>
      <c r="D252" s="240"/>
      <c r="E252" s="239"/>
      <c r="F252" s="238"/>
      <c r="G252" s="238"/>
      <c r="H252" s="238"/>
      <c r="I252" s="238"/>
      <c r="J252" s="239"/>
      <c r="K252" s="239"/>
      <c r="L252" s="239"/>
      <c r="M252" s="239"/>
      <c r="N252" s="239"/>
      <c r="O252" s="239"/>
      <c r="P252" s="239"/>
      <c r="Q252" s="239"/>
      <c r="R252" s="239"/>
      <c r="S252" s="239"/>
    </row>
    <row r="253" spans="1:19" s="241" customFormat="1">
      <c r="A253" s="238"/>
      <c r="B253" s="238"/>
      <c r="C253" s="239"/>
      <c r="D253" s="240"/>
      <c r="E253" s="239"/>
      <c r="F253" s="238"/>
      <c r="G253" s="238"/>
      <c r="H253" s="238"/>
      <c r="I253" s="238"/>
      <c r="J253" s="239"/>
      <c r="K253" s="239"/>
      <c r="L253" s="239"/>
      <c r="M253" s="239"/>
      <c r="N253" s="239"/>
      <c r="O253" s="239"/>
      <c r="P253" s="239"/>
      <c r="Q253" s="239"/>
      <c r="R253" s="239"/>
      <c r="S253" s="239"/>
    </row>
    <row r="254" spans="1:19" s="241" customFormat="1">
      <c r="A254" s="238"/>
      <c r="B254" s="238"/>
      <c r="C254" s="239"/>
      <c r="D254" s="240"/>
      <c r="E254" s="239"/>
      <c r="F254" s="238"/>
      <c r="G254" s="238"/>
      <c r="H254" s="238"/>
      <c r="I254" s="238"/>
      <c r="J254" s="239"/>
      <c r="K254" s="239"/>
      <c r="L254" s="239"/>
      <c r="M254" s="239"/>
      <c r="N254" s="239"/>
      <c r="O254" s="239"/>
      <c r="P254" s="239"/>
      <c r="Q254" s="239"/>
      <c r="R254" s="239"/>
      <c r="S254" s="239"/>
    </row>
    <row r="255" spans="1:19" s="241" customFormat="1">
      <c r="A255" s="238"/>
      <c r="B255" s="238"/>
      <c r="C255" s="239"/>
      <c r="D255" s="240"/>
      <c r="E255" s="239"/>
      <c r="F255" s="238"/>
      <c r="G255" s="238"/>
      <c r="H255" s="238"/>
      <c r="I255" s="238"/>
      <c r="J255" s="239"/>
      <c r="K255" s="239"/>
      <c r="L255" s="239"/>
      <c r="M255" s="239"/>
      <c r="N255" s="239"/>
      <c r="O255" s="239"/>
      <c r="P255" s="239"/>
      <c r="Q255" s="239"/>
      <c r="R255" s="239"/>
      <c r="S255" s="239"/>
    </row>
    <row r="256" spans="1:19" s="241" customFormat="1">
      <c r="A256" s="238"/>
      <c r="B256" s="238"/>
      <c r="C256" s="239"/>
      <c r="D256" s="240"/>
      <c r="E256" s="239"/>
      <c r="F256" s="238"/>
      <c r="G256" s="238"/>
      <c r="H256" s="238"/>
      <c r="I256" s="238"/>
      <c r="J256" s="239"/>
      <c r="K256" s="239"/>
      <c r="L256" s="239"/>
      <c r="M256" s="239"/>
      <c r="N256" s="239"/>
      <c r="O256" s="239"/>
      <c r="P256" s="239"/>
      <c r="Q256" s="239"/>
      <c r="R256" s="239"/>
      <c r="S256" s="239"/>
    </row>
    <row r="257" spans="1:19" s="241" customFormat="1">
      <c r="A257" s="238"/>
      <c r="B257" s="238"/>
      <c r="C257" s="239"/>
      <c r="D257" s="240"/>
      <c r="E257" s="239"/>
      <c r="F257" s="238"/>
      <c r="G257" s="238"/>
      <c r="H257" s="238"/>
      <c r="I257" s="238"/>
      <c r="J257" s="239"/>
      <c r="K257" s="239"/>
      <c r="L257" s="239"/>
      <c r="M257" s="239"/>
      <c r="N257" s="239"/>
      <c r="O257" s="239"/>
      <c r="P257" s="239"/>
      <c r="Q257" s="239"/>
      <c r="R257" s="239"/>
      <c r="S257" s="239"/>
    </row>
    <row r="258" spans="1:19" s="241" customFormat="1">
      <c r="A258" s="238"/>
      <c r="B258" s="238"/>
      <c r="C258" s="239"/>
      <c r="D258" s="240"/>
      <c r="E258" s="239"/>
      <c r="F258" s="238"/>
      <c r="G258" s="238"/>
      <c r="H258" s="238"/>
      <c r="I258" s="238"/>
      <c r="J258" s="239"/>
      <c r="K258" s="239"/>
      <c r="L258" s="239"/>
      <c r="M258" s="239"/>
      <c r="N258" s="239"/>
      <c r="O258" s="239"/>
      <c r="P258" s="239"/>
      <c r="Q258" s="239"/>
      <c r="R258" s="239"/>
      <c r="S258" s="239"/>
    </row>
    <row r="259" spans="1:19" s="241" customFormat="1">
      <c r="A259" s="238"/>
      <c r="B259" s="238"/>
      <c r="C259" s="239"/>
      <c r="D259" s="240"/>
      <c r="E259" s="239"/>
      <c r="F259" s="238"/>
      <c r="G259" s="238"/>
      <c r="H259" s="238"/>
      <c r="I259" s="238"/>
      <c r="J259" s="239"/>
      <c r="K259" s="239"/>
      <c r="L259" s="239"/>
      <c r="M259" s="239"/>
      <c r="N259" s="239"/>
      <c r="O259" s="239"/>
      <c r="P259" s="239"/>
      <c r="Q259" s="239"/>
      <c r="R259" s="239"/>
      <c r="S259" s="239"/>
    </row>
    <row r="260" spans="1:19" s="241" customFormat="1">
      <c r="A260" s="238"/>
      <c r="B260" s="238"/>
      <c r="C260" s="239"/>
      <c r="D260" s="240"/>
      <c r="E260" s="239"/>
      <c r="F260" s="238"/>
      <c r="G260" s="238"/>
      <c r="H260" s="238"/>
      <c r="I260" s="238"/>
      <c r="J260" s="239"/>
      <c r="K260" s="239"/>
      <c r="L260" s="239"/>
      <c r="M260" s="239"/>
      <c r="N260" s="239"/>
      <c r="O260" s="239"/>
      <c r="P260" s="239"/>
      <c r="Q260" s="239"/>
      <c r="R260" s="239"/>
      <c r="S260" s="239"/>
    </row>
    <row r="261" spans="1:19" s="241" customFormat="1">
      <c r="A261" s="238"/>
      <c r="B261" s="238"/>
      <c r="C261" s="239"/>
      <c r="D261" s="240"/>
      <c r="E261" s="239"/>
      <c r="F261" s="238"/>
      <c r="G261" s="238"/>
      <c r="H261" s="238"/>
      <c r="I261" s="238"/>
      <c r="J261" s="239"/>
      <c r="K261" s="239"/>
      <c r="L261" s="239"/>
      <c r="M261" s="239"/>
      <c r="N261" s="239"/>
      <c r="O261" s="239"/>
      <c r="P261" s="239"/>
      <c r="Q261" s="239"/>
      <c r="R261" s="239"/>
      <c r="S261" s="239"/>
    </row>
    <row r="262" spans="1:19" s="241" customFormat="1">
      <c r="A262" s="238"/>
      <c r="B262" s="238"/>
      <c r="C262" s="239"/>
      <c r="D262" s="240"/>
      <c r="E262" s="239"/>
      <c r="F262" s="238"/>
      <c r="G262" s="238"/>
      <c r="H262" s="238"/>
      <c r="I262" s="238"/>
      <c r="J262" s="239"/>
      <c r="K262" s="239"/>
      <c r="L262" s="239"/>
      <c r="M262" s="239"/>
      <c r="N262" s="239"/>
      <c r="O262" s="239"/>
      <c r="P262" s="239"/>
      <c r="Q262" s="239"/>
      <c r="R262" s="239"/>
      <c r="S262" s="239"/>
    </row>
    <row r="263" spans="1:19" s="241" customFormat="1">
      <c r="A263" s="238"/>
      <c r="B263" s="238"/>
      <c r="C263" s="239"/>
      <c r="D263" s="240"/>
      <c r="E263" s="239"/>
      <c r="F263" s="238"/>
      <c r="G263" s="238"/>
      <c r="H263" s="238"/>
      <c r="I263" s="238"/>
      <c r="J263" s="239"/>
      <c r="K263" s="239"/>
      <c r="L263" s="239"/>
      <c r="M263" s="239"/>
      <c r="N263" s="239"/>
      <c r="O263" s="239"/>
      <c r="P263" s="239"/>
      <c r="Q263" s="239"/>
      <c r="R263" s="239"/>
      <c r="S263" s="239"/>
    </row>
    <row r="264" spans="1:19" s="241" customFormat="1">
      <c r="A264" s="238"/>
      <c r="B264" s="238"/>
      <c r="C264" s="239"/>
      <c r="D264" s="240"/>
      <c r="E264" s="239"/>
      <c r="F264" s="238"/>
      <c r="G264" s="238"/>
      <c r="H264" s="238"/>
      <c r="I264" s="238"/>
      <c r="J264" s="239"/>
      <c r="K264" s="239"/>
      <c r="L264" s="239"/>
      <c r="M264" s="239"/>
      <c r="N264" s="239"/>
      <c r="O264" s="239"/>
      <c r="P264" s="239"/>
      <c r="Q264" s="239"/>
      <c r="R264" s="239"/>
      <c r="S264" s="239"/>
    </row>
    <row r="265" spans="1:19" s="241" customFormat="1">
      <c r="A265" s="238"/>
      <c r="B265" s="238"/>
      <c r="C265" s="239"/>
      <c r="D265" s="240"/>
      <c r="E265" s="239"/>
      <c r="F265" s="238"/>
      <c r="G265" s="238"/>
      <c r="H265" s="238"/>
      <c r="I265" s="238"/>
      <c r="J265" s="239"/>
      <c r="K265" s="239"/>
      <c r="L265" s="239"/>
      <c r="M265" s="239"/>
      <c r="N265" s="239"/>
      <c r="O265" s="239"/>
      <c r="P265" s="239"/>
      <c r="Q265" s="239"/>
      <c r="R265" s="239"/>
      <c r="S265" s="239"/>
    </row>
    <row r="266" spans="1:19" s="241" customFormat="1">
      <c r="A266" s="238"/>
      <c r="B266" s="238"/>
      <c r="C266" s="239"/>
      <c r="D266" s="240"/>
      <c r="E266" s="239"/>
      <c r="F266" s="238"/>
      <c r="G266" s="238"/>
      <c r="H266" s="238"/>
      <c r="I266" s="238"/>
      <c r="J266" s="239"/>
      <c r="K266" s="239"/>
      <c r="L266" s="239"/>
      <c r="M266" s="239"/>
      <c r="N266" s="239"/>
      <c r="O266" s="239"/>
      <c r="P266" s="239"/>
      <c r="Q266" s="239"/>
      <c r="R266" s="239"/>
      <c r="S266" s="239"/>
    </row>
    <row r="267" spans="1:19" s="241" customFormat="1">
      <c r="A267" s="238"/>
      <c r="B267" s="238"/>
      <c r="C267" s="239"/>
      <c r="D267" s="240"/>
      <c r="E267" s="239"/>
      <c r="F267" s="238"/>
      <c r="G267" s="238"/>
      <c r="H267" s="238"/>
      <c r="I267" s="238"/>
      <c r="J267" s="239"/>
      <c r="K267" s="239"/>
      <c r="L267" s="239"/>
      <c r="M267" s="239"/>
      <c r="N267" s="239"/>
      <c r="O267" s="239"/>
      <c r="P267" s="239"/>
      <c r="Q267" s="239"/>
      <c r="R267" s="239"/>
      <c r="S267" s="239"/>
    </row>
    <row r="268" spans="1:19" s="241" customFormat="1">
      <c r="A268" s="238"/>
      <c r="B268" s="238"/>
      <c r="C268" s="239"/>
      <c r="D268" s="240"/>
      <c r="E268" s="239"/>
      <c r="F268" s="238"/>
      <c r="G268" s="238"/>
      <c r="H268" s="238"/>
      <c r="I268" s="238"/>
      <c r="J268" s="239"/>
      <c r="K268" s="239"/>
      <c r="L268" s="239"/>
      <c r="M268" s="239"/>
      <c r="N268" s="239"/>
      <c r="O268" s="239"/>
      <c r="P268" s="239"/>
      <c r="Q268" s="239"/>
      <c r="R268" s="239"/>
      <c r="S268" s="239"/>
    </row>
    <row r="269" spans="1:19" s="241" customFormat="1">
      <c r="A269" s="238"/>
      <c r="B269" s="238"/>
      <c r="C269" s="239"/>
      <c r="D269" s="240"/>
      <c r="E269" s="239"/>
      <c r="F269" s="238"/>
      <c r="G269" s="238"/>
      <c r="H269" s="238"/>
      <c r="I269" s="238"/>
      <c r="J269" s="239"/>
      <c r="K269" s="239"/>
      <c r="L269" s="239"/>
      <c r="M269" s="239"/>
      <c r="N269" s="239"/>
      <c r="O269" s="239"/>
      <c r="P269" s="239"/>
      <c r="Q269" s="239"/>
      <c r="R269" s="239"/>
      <c r="S269" s="239"/>
    </row>
    <row r="270" spans="1:19" s="241" customFormat="1">
      <c r="A270" s="238"/>
      <c r="B270" s="238"/>
      <c r="C270" s="239"/>
      <c r="D270" s="240"/>
      <c r="E270" s="239"/>
      <c r="F270" s="238"/>
      <c r="G270" s="238"/>
      <c r="H270" s="238"/>
      <c r="I270" s="238"/>
      <c r="J270" s="239"/>
      <c r="K270" s="239"/>
      <c r="L270" s="239"/>
      <c r="M270" s="239"/>
      <c r="N270" s="239"/>
      <c r="O270" s="239"/>
      <c r="P270" s="239"/>
      <c r="Q270" s="239"/>
      <c r="R270" s="239"/>
      <c r="S270" s="239"/>
    </row>
    <row r="271" spans="1:19" s="241" customFormat="1">
      <c r="A271" s="238"/>
      <c r="B271" s="238"/>
      <c r="C271" s="239"/>
      <c r="D271" s="240"/>
      <c r="E271" s="239"/>
      <c r="F271" s="238"/>
      <c r="G271" s="238"/>
      <c r="H271" s="238"/>
      <c r="I271" s="238"/>
      <c r="J271" s="239"/>
      <c r="K271" s="239"/>
      <c r="L271" s="239"/>
      <c r="M271" s="239"/>
      <c r="N271" s="239"/>
      <c r="O271" s="239"/>
      <c r="P271" s="239"/>
      <c r="Q271" s="239"/>
      <c r="R271" s="239"/>
      <c r="S271" s="239"/>
    </row>
    <row r="272" spans="1:19" s="241" customFormat="1">
      <c r="A272" s="238"/>
      <c r="B272" s="238"/>
      <c r="C272" s="239"/>
      <c r="D272" s="240"/>
      <c r="E272" s="239"/>
      <c r="F272" s="238"/>
      <c r="G272" s="238"/>
      <c r="H272" s="238"/>
      <c r="I272" s="238"/>
      <c r="J272" s="239"/>
      <c r="K272" s="239"/>
      <c r="L272" s="239"/>
      <c r="M272" s="239"/>
      <c r="N272" s="239"/>
      <c r="O272" s="239"/>
      <c r="P272" s="239"/>
      <c r="Q272" s="239"/>
      <c r="R272" s="239"/>
      <c r="S272" s="239"/>
    </row>
  </sheetData>
  <dataConsolidate/>
  <mergeCells count="5">
    <mergeCell ref="A6:E6"/>
    <mergeCell ref="A7:E7"/>
    <mergeCell ref="A8:E8"/>
    <mergeCell ref="C10:E10"/>
    <mergeCell ref="A70:E70"/>
  </mergeCells>
  <printOptions horizontalCentered="1" gridLinesSet="0"/>
  <pageMargins left="0.19685039370078741" right="0.15748031496062992" top="0.11811023622047245" bottom="0.11811023622047245" header="0" footer="0.39370078740157483"/>
  <pageSetup paperSize="9" scale="75" fitToWidth="0" fitToHeight="0" pageOrder="overThenDown" orientation="portrait" r:id="rId1"/>
  <headerFooter alignWithMargins="0">
    <oddFooter>&amp;C_x000D_&amp;1#&amp;"Calibri"&amp;10&amp;K000000 (  X  ) Público    (   ) Interno  (   ) Setorial  (  ) Confidencial</oddFooter>
  </headerFooter>
  <drawing r:id="rId2"/>
  <legacyDrawing r:id="rId3"/>
  <tableParts count="1"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8F11BDC41DB7D4F9F945297A936FBF3" ma:contentTypeVersion="1" ma:contentTypeDescription="Crie um novo documento." ma:contentTypeScope="" ma:versionID="077310c38954d617e053da517d454bf0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27df3e864a1ba1b0c791d115cbe9943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Agendamento de Data de Início" ma:description="Data de Início de Agendamento é uma coluna de site criada pelo recurso de Publicação. Ela é usada para especificar a data e hora em que essa página aparecerá pela primeira vez aos visitantes do site." ma:hidden="true" ma:internalName="PublishingStartDate">
      <xsd:simpleType>
        <xsd:restriction base="dms:Unknown"/>
      </xsd:simpleType>
    </xsd:element>
    <xsd:element name="PublishingExpirationDate" ma:index="9" nillable="true" ma:displayName="Agendamento de Data de Término" ma:description="Data Final de Agendamento é uma coluna de site criada pelo recurso de Publicação. Ela é usada para especificar a data e a hora em que essa página não será mais exibida aos visitantes do site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7A20843-0969-457B-B53C-3E0B1F599A9C}">
  <ds:schemaRefs>
    <ds:schemaRef ds:uri="http://schemas.microsoft.com/office/2006/metadata/properties"/>
    <ds:schemaRef ds:uri="http://schemas.microsoft.com/office/infopath/2007/PartnerControls"/>
    <ds:schemaRef ds:uri="8a3ccbd0-0fc1-4281-a505-c25cbe8af249"/>
    <ds:schemaRef ds:uri="22462485-abd2-4340-857a-2622f36b33e8"/>
  </ds:schemaRefs>
</ds:datastoreItem>
</file>

<file path=customXml/itemProps2.xml><?xml version="1.0" encoding="utf-8"?>
<ds:datastoreItem xmlns:ds="http://schemas.openxmlformats.org/officeDocument/2006/customXml" ds:itemID="{49A2CD92-CA3A-4CF3-AFFD-A976169F7A4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3885561-8A5F-4A4E-AD78-15ED6031300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7</vt:i4>
      </vt:variant>
      <vt:variant>
        <vt:lpstr>Intervalos Nomeados</vt:lpstr>
      </vt:variant>
      <vt:variant>
        <vt:i4>10</vt:i4>
      </vt:variant>
    </vt:vector>
  </HeadingPairs>
  <TitlesOfParts>
    <vt:vector size="17" baseType="lpstr">
      <vt:lpstr>ATIVO</vt:lpstr>
      <vt:lpstr>PASSIVO </vt:lpstr>
      <vt:lpstr>RESULTADO</vt:lpstr>
      <vt:lpstr>DRA </vt:lpstr>
      <vt:lpstr>DMPL</vt:lpstr>
      <vt:lpstr>DFC</vt:lpstr>
      <vt:lpstr>DVA </vt:lpstr>
      <vt:lpstr>ATIVO!Area_de_impressao</vt:lpstr>
      <vt:lpstr>DFC!Area_de_impressao</vt:lpstr>
      <vt:lpstr>DMPL!Area_de_impressao</vt:lpstr>
      <vt:lpstr>'DRA '!Area_de_impressao</vt:lpstr>
      <vt:lpstr>'DVA '!Area_de_impressao</vt:lpstr>
      <vt:lpstr>'PASSIVO '!Area_de_impressao</vt:lpstr>
      <vt:lpstr>RESULTADO!Area_de_impressao</vt:lpstr>
      <vt:lpstr>DMPL!Print_Area_MI</vt:lpstr>
      <vt:lpstr>RESULTADO!Print_Area_MI</vt:lpstr>
      <vt:lpstr>DFC!Titulos_de_impressao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Fabricio da Rocha Daniel</dc:creator>
  <cp:keywords/>
  <dc:description/>
  <cp:lastModifiedBy>Sandro Nunes da Rocha</cp:lastModifiedBy>
  <cp:revision/>
  <dcterms:created xsi:type="dcterms:W3CDTF">2021-12-10T10:09:32Z</dcterms:created>
  <dcterms:modified xsi:type="dcterms:W3CDTF">2024-03-25T19:35:43Z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SDCxCLASSFICATION_LEVEL">
    <vt:lpwstr>1</vt:lpwstr>
  </property>
  <property fmtid="{D5CDD505-2E9C-101B-9397-08002B2CF9AE}" pid="3" name="SSDCxCLASSFICATION_USER">
    <vt:lpwstr>PWCGLB\fazevedo007</vt:lpwstr>
  </property>
  <property fmtid="{D5CDD505-2E9C-101B-9397-08002B2CF9AE}" pid="4" name="SSDCxCLASSFICATION_DATE">
    <vt:lpwstr>15/03/2022 12:42:58</vt:lpwstr>
  </property>
  <property fmtid="{D5CDD505-2E9C-101B-9397-08002B2CF9AE}" pid="5" name="SSDCxCLASSFICATION_GUID">
    <vt:lpwstr>BF5CF00B3E63DA3CDCA20CE2ED249745</vt:lpwstr>
  </property>
  <property fmtid="{D5CDD505-2E9C-101B-9397-08002B2CF9AE}" pid="6" name="SSDCxCLASSFICATION_LANG">
    <vt:lpwstr>pt</vt:lpwstr>
  </property>
  <property fmtid="{D5CDD505-2E9C-101B-9397-08002B2CF9AE}" pid="7" name="ContentTypeId">
    <vt:lpwstr>0x010100C8F11BDC41DB7D4F9F945297A936FBF3</vt:lpwstr>
  </property>
  <property fmtid="{D5CDD505-2E9C-101B-9397-08002B2CF9AE}" pid="8" name="MediaServiceImageTags">
    <vt:lpwstr/>
  </property>
  <property fmtid="{D5CDD505-2E9C-101B-9397-08002B2CF9AE}" pid="9" name="MSIP_Label_23d11e7a-42f1-426f-87de-cb83ce0725cd_Enabled">
    <vt:lpwstr>true</vt:lpwstr>
  </property>
  <property fmtid="{D5CDD505-2E9C-101B-9397-08002B2CF9AE}" pid="10" name="MSIP_Label_23d11e7a-42f1-426f-87de-cb83ce0725cd_SetDate">
    <vt:lpwstr>2024-03-25T19:35:10Z</vt:lpwstr>
  </property>
  <property fmtid="{D5CDD505-2E9C-101B-9397-08002B2CF9AE}" pid="11" name="MSIP_Label_23d11e7a-42f1-426f-87de-cb83ce0725cd_Method">
    <vt:lpwstr>Privileged</vt:lpwstr>
  </property>
  <property fmtid="{D5CDD505-2E9C-101B-9397-08002B2CF9AE}" pid="12" name="MSIP_Label_23d11e7a-42f1-426f-87de-cb83ce0725cd_Name">
    <vt:lpwstr>Publico</vt:lpwstr>
  </property>
  <property fmtid="{D5CDD505-2E9C-101B-9397-08002B2CF9AE}" pid="13" name="MSIP_Label_23d11e7a-42f1-426f-87de-cb83ce0725cd_SiteId">
    <vt:lpwstr>0ad73864-486f-4f58-a5da-a44c51bf5c9b</vt:lpwstr>
  </property>
  <property fmtid="{D5CDD505-2E9C-101B-9397-08002B2CF9AE}" pid="14" name="MSIP_Label_23d11e7a-42f1-426f-87de-cb83ce0725cd_ActionId">
    <vt:lpwstr>befc4767-94d7-4151-9114-0f8476312fe8</vt:lpwstr>
  </property>
  <property fmtid="{D5CDD505-2E9C-101B-9397-08002B2CF9AE}" pid="15" name="MSIP_Label_23d11e7a-42f1-426f-87de-cb83ce0725cd_ContentBits">
    <vt:lpwstr>2</vt:lpwstr>
  </property>
</Properties>
</file>